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sboek" sheetId="1" state="visible" r:id="rId1"/>
    <sheet xmlns:r="http://schemas.openxmlformats.org/officeDocument/2006/relationships" name="Per maand" sheetId="2" state="visible" r:id="rId2"/>
    <sheet xmlns:r="http://schemas.openxmlformats.org/officeDocument/2006/relationships" name="Uitleg" sheetId="3" state="visible" r:id="rId3"/>
  </sheets>
  <definedNames>
    <definedName name="_xlnm.Print_Titles" localSheetId="0">'Kasboek'!$11:$11</definedName>
  </definedNames>
  <calcPr calcId="124519" fullCalcOnLoad="1"/>
</workbook>
</file>

<file path=xl/styles.xml><?xml version="1.0" encoding="utf-8"?>
<styleSheet xmlns="http://schemas.openxmlformats.org/spreadsheetml/2006/main">
  <numFmts count="2">
    <numFmt numFmtId="164" formatCode="€ #,##0.00;[Red]-€ #,##0.00;&quot;-&quot;"/>
    <numFmt numFmtId="165" formatCode="dd-mm-yyyy"/>
  </numFmts>
  <fonts count="16">
    <font>
      <name val="Calibri"/>
      <family val="2"/>
      <color theme="1"/>
      <sz val="11"/>
      <scheme val="minor"/>
    </font>
    <font>
      <name val="Arial"/>
      <b val="1"/>
      <color rgb="00FFFFFF"/>
      <sz val="17"/>
    </font>
    <font>
      <name val="Arial"/>
      <color rgb="00C4BDF0"/>
      <sz val="9.5"/>
    </font>
    <font>
      <name val="Arial"/>
      <color rgb="00C4BDF0"/>
      <sz val="9"/>
    </font>
    <font>
      <name val="Arial"/>
      <color rgb="001D2B3A"/>
      <sz val="10"/>
    </font>
    <font>
      <name val="Arial"/>
      <color rgb="000F0459"/>
      <sz val="10"/>
    </font>
    <font>
      <name val="Arial"/>
      <color rgb="005B6B7C"/>
      <sz val="10"/>
    </font>
    <font>
      <name val="Arial"/>
      <b val="1"/>
      <color rgb="001D2B3A"/>
      <sz val="10"/>
    </font>
    <font>
      <name val="Arial"/>
      <b val="1"/>
      <color rgb="00150578"/>
      <sz val="10"/>
    </font>
    <font>
      <name val="Arial"/>
      <color rgb="00CFE3C5"/>
      <sz val="12"/>
    </font>
    <font>
      <name val="Arial"/>
      <color rgb="005B6B7C"/>
      <sz val="9"/>
    </font>
    <font>
      <name val="Arial"/>
      <b val="1"/>
      <color rgb="00FFFFFF"/>
      <sz val="9.5"/>
    </font>
    <font>
      <name val="Arial"/>
      <i val="1"/>
      <color rgb="007A8896"/>
      <sz val="10"/>
    </font>
    <font>
      <name val="Arial"/>
      <b val="1"/>
      <color rgb="00150578"/>
      <sz val="12"/>
    </font>
    <font>
      <name val="Arial"/>
      <color rgb="0071A05B"/>
      <sz val="10"/>
    </font>
    <font>
      <name val="Arial"/>
      <b val="1"/>
      <color rgb="0071A05B"/>
      <sz val="10"/>
    </font>
  </fonts>
  <fills count="7">
    <fill>
      <patternFill/>
    </fill>
    <fill>
      <patternFill patternType="gray125"/>
    </fill>
    <fill>
      <patternFill patternType="solid">
        <fgColor rgb="00150578"/>
        <bgColor rgb="00150578"/>
      </patternFill>
    </fill>
    <fill>
      <patternFill patternType="solid">
        <fgColor rgb="00EEF5EA"/>
        <bgColor rgb="00EEF5EA"/>
      </patternFill>
    </fill>
    <fill>
      <patternFill patternType="solid">
        <fgColor rgb="00E3F4EA"/>
        <bgColor rgb="00E3F4EA"/>
      </patternFill>
    </fill>
    <fill>
      <patternFill patternType="solid">
        <fgColor rgb="0071A05B"/>
        <bgColor rgb="0071A05B"/>
      </patternFill>
    </fill>
    <fill>
      <patternFill patternType="solid">
        <fgColor rgb="00F5F7FA"/>
        <bgColor rgb="00F5F7FA"/>
      </patternFill>
    </fill>
  </fills>
  <borders count="2">
    <border>
      <left/>
      <right/>
      <top/>
      <bottom/>
      <diagonal/>
    </border>
    <border>
      <left style="thin">
        <color rgb="00D3DEE8"/>
      </left>
      <right style="thin">
        <color rgb="00D3DEE8"/>
      </right>
      <top style="thin">
        <color rgb="00D3DEE8"/>
      </top>
      <bottom style="thin">
        <color rgb="00D3DEE8"/>
      </bottom>
    </border>
  </borders>
  <cellStyleXfs count="1">
    <xf numFmtId="0" fontId="0" fillId="0" borderId="0"/>
  </cellStyleXfs>
  <cellXfs count="29">
    <xf numFmtId="0" fontId="0" fillId="0" borderId="0" pivotButton="0" quotePrefix="0" xfId="0"/>
    <xf numFmtId="0" fontId="0" fillId="2" borderId="0" pivotButton="0" quotePrefix="0" xfId="0"/>
    <xf numFmtId="0" fontId="3" fillId="2" borderId="0" applyAlignment="1" pivotButton="0" quotePrefix="0" xfId="0">
      <alignment horizontal="right" vertical="center"/>
    </xf>
    <xf numFmtId="0" fontId="1" fillId="2" borderId="0" pivotButton="0" quotePrefix="0" xfId="0"/>
    <xf numFmtId="0" fontId="2" fillId="2" borderId="0" pivotButton="0" quotePrefix="0" xfId="0"/>
    <xf numFmtId="0" fontId="4" fillId="0" borderId="0" applyAlignment="1" pivotButton="0" quotePrefix="0" xfId="0">
      <alignment vertical="center"/>
    </xf>
    <xf numFmtId="0" fontId="5" fillId="3" borderId="1" pivotButton="0" quotePrefix="0" xfId="0"/>
    <xf numFmtId="0" fontId="6" fillId="0" borderId="0" applyAlignment="1" pivotButton="0" quotePrefix="0" xfId="0">
      <alignment vertical="center"/>
    </xf>
    <xf numFmtId="164" fontId="7" fillId="4" borderId="1" pivotButton="0" quotePrefix="0" xfId="0"/>
    <xf numFmtId="1" fontId="5" fillId="3" borderId="1" pivotButton="0" quotePrefix="0" xfId="0"/>
    <xf numFmtId="164" fontId="5" fillId="3" borderId="1" pivotButton="0" quotePrefix="0" xfId="0"/>
    <xf numFmtId="0" fontId="8" fillId="0" borderId="0" applyAlignment="1" pivotButton="0" quotePrefix="0" xfId="0">
      <alignment vertical="center"/>
    </xf>
    <xf numFmtId="0" fontId="9" fillId="0" borderId="0" pivotButton="0" quotePrefix="0" xfId="0"/>
    <xf numFmtId="0" fontId="10" fillId="0" borderId="0" applyAlignment="1" pivotButton="0" quotePrefix="0" xfId="0">
      <alignment vertical="center"/>
    </xf>
    <xf numFmtId="0" fontId="11" fillId="5" borderId="1" applyAlignment="1" pivotButton="0" quotePrefix="0" xfId="0">
      <alignment vertical="center" wrapText="1"/>
    </xf>
    <xf numFmtId="165" fontId="12" fillId="3" borderId="1" pivotButton="0" quotePrefix="0" xfId="0"/>
    <xf numFmtId="0" fontId="12" fillId="3" borderId="1" pivotButton="0" quotePrefix="0" xfId="0"/>
    <xf numFmtId="164" fontId="12" fillId="3" borderId="1" pivotButton="0" quotePrefix="0" xfId="0"/>
    <xf numFmtId="164" fontId="12" fillId="6" borderId="1" pivotButton="0" quotePrefix="0" xfId="0"/>
    <xf numFmtId="165" fontId="5" fillId="3" borderId="1" pivotButton="0" quotePrefix="0" xfId="0"/>
    <xf numFmtId="164" fontId="4" fillId="6" borderId="1" pivotButton="0" quotePrefix="0" xfId="0"/>
    <xf numFmtId="0" fontId="4" fillId="0" borderId="1" pivotButton="0" quotePrefix="0" xfId="0"/>
    <xf numFmtId="164" fontId="4" fillId="0" borderId="1" pivotButton="0" quotePrefix="0" xfId="0"/>
    <xf numFmtId="0" fontId="4" fillId="6" borderId="1" pivotButton="0" quotePrefix="0" xfId="0"/>
    <xf numFmtId="0" fontId="7" fillId="4" borderId="1" pivotButton="0" quotePrefix="0" xfId="0"/>
    <xf numFmtId="0" fontId="13" fillId="0" borderId="0" applyAlignment="1" pivotButton="0" quotePrefix="0" xfId="0">
      <alignment vertical="center"/>
    </xf>
    <xf numFmtId="0" fontId="14" fillId="0" borderId="0" applyAlignment="1" pivotButton="0" quotePrefix="0" xfId="0">
      <alignment vertical="center"/>
    </xf>
    <xf numFmtId="0" fontId="4" fillId="0" borderId="0" applyAlignment="1" pivotButton="0" quotePrefix="0" xfId="0">
      <alignment vertical="top" wrapText="1"/>
    </xf>
    <xf numFmtId="0" fontId="15" fillId="0" borderId="0" applyAlignment="1" pivotButton="0" quotePrefix="0" xfId="0">
      <alignment vertical="center"/>
    </xf>
  </cellXfs>
  <cellStyles count="1">
    <cellStyle name="Normal" xfId="0" builtinId="0" hidden="0"/>
  </cellStyles>
  <dxfs count="3">
    <dxf>
      <font>
        <name val="Arial"/>
        <b val="1"/>
        <color rgb="00C0392B"/>
      </font>
      <fill>
        <patternFill patternType="solid">
          <fgColor rgb="00FDECEC"/>
          <bgColor rgb="00FDECEC"/>
        </patternFill>
      </fill>
    </dxf>
    <dxf>
      <fill>
        <patternFill patternType="solid">
          <fgColor rgb="00FFF4DB"/>
          <bgColor rgb="00FFF4DB"/>
        </patternFill>
      </fill>
    </dxf>
    <dxf>
      <font>
        <name val="Arial"/>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5E8A4A"/>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Zorg &amp; Cijfers</author>
  </authors>
  <commentList>
    <comment ref="B7" authorId="0" shapeId="0">
      <text>
        <t>Het geld in de kas op 1 januari (of op de startdatum van dit kasboek).</t>
      </text>
    </comment>
    <comment ref="C12" authorId="0" shapeId="0">
      <text>
        <t>Voorbeeldregels: overschrijf of wis deze.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I511"/>
  <sheetViews>
    <sheetView showGridLines="0" workbookViewId="0">
      <pane ySplit="11" topLeftCell="A12" activePane="bottomLeft" state="frozen"/>
      <selection pane="bottomLeft" activeCell="A1" sqref="A1"/>
    </sheetView>
  </sheetViews>
  <sheetFormatPr baseColWidth="8" defaultRowHeight="15"/>
  <cols>
    <col width="15" customWidth="1" min="1" max="1"/>
    <col width="11" customWidth="1" min="2" max="2"/>
    <col width="34" customWidth="1" min="3" max="3"/>
    <col width="26" customWidth="1" min="4" max="4"/>
    <col width="14" customWidth="1" min="5" max="5"/>
    <col width="13" customWidth="1" min="6" max="6"/>
    <col width="13" customWidth="1" min="7" max="7"/>
    <col width="11" customWidth="1" min="8" max="8"/>
    <col width="14" customWidth="1" min="9" max="9"/>
  </cols>
  <sheetData>
    <row r="1" ht="30" customHeight="1">
      <c r="A1" s="1" t="n"/>
      <c r="B1" s="1" t="n"/>
      <c r="C1" s="1" t="n"/>
      <c r="D1" s="1" t="n"/>
      <c r="E1" s="1" t="n"/>
      <c r="F1" s="1" t="n"/>
      <c r="G1" s="1" t="n"/>
      <c r="H1" s="1" t="n"/>
      <c r="I1" s="2" t="inlineStr">
        <is>
          <t>zorgencijfers.nl · 085 30 31 427</t>
        </is>
      </c>
    </row>
    <row r="2" ht="26" customHeight="1">
      <c r="A2" s="3" t="inlineStr">
        <is>
          <t>Kasboek</t>
        </is>
      </c>
      <c r="B2" s="1" t="n"/>
      <c r="C2" s="1" t="n"/>
      <c r="D2" s="1" t="n"/>
      <c r="E2" s="1" t="n"/>
      <c r="F2" s="1" t="n"/>
      <c r="G2" s="1" t="n"/>
      <c r="H2" s="1" t="n"/>
      <c r="I2" s="1" t="n"/>
    </row>
    <row r="3" ht="20" customHeight="1">
      <c r="A3" s="4" t="inlineStr">
        <is>
          <t>Kasadministratie: alle contante ontvangsten en uitgaven met een doorlopend saldo</t>
        </is>
      </c>
      <c r="B3" s="1" t="n"/>
      <c r="C3" s="1" t="n"/>
      <c r="D3" s="1" t="n"/>
      <c r="E3" s="1" t="n"/>
      <c r="F3" s="1" t="n"/>
      <c r="G3" s="1" t="n"/>
      <c r="H3" s="1" t="n"/>
      <c r="I3" s="1" t="n"/>
    </row>
    <row r="5">
      <c r="A5" s="5" t="inlineStr">
        <is>
          <t>Bedrijfsnaam</t>
        </is>
      </c>
      <c r="B5" s="6" t="inlineStr">
        <is>
          <t>Bakkerij De Korst</t>
        </is>
      </c>
      <c r="E5" s="7" t="inlineStr">
        <is>
          <t>Ontvangsten</t>
        </is>
      </c>
      <c r="F5" s="8">
        <f>SUM($F$12:$F$511)</f>
        <v/>
      </c>
    </row>
    <row r="6">
      <c r="A6" s="5" t="inlineStr">
        <is>
          <t>Jaar</t>
        </is>
      </c>
      <c r="B6" s="9" t="n">
        <v>2026</v>
      </c>
      <c r="E6" s="7" t="inlineStr">
        <is>
          <t>Uitgaven</t>
        </is>
      </c>
      <c r="F6" s="8">
        <f>SUM($G$12:$G$511)</f>
        <v/>
      </c>
    </row>
    <row r="7">
      <c r="A7" s="5" t="inlineStr">
        <is>
          <t>Beginsaldo kas</t>
        </is>
      </c>
      <c r="B7" s="10" t="n">
        <v>150</v>
      </c>
      <c r="E7" s="11" t="inlineStr">
        <is>
          <t>Eindsaldo kas</t>
        </is>
      </c>
      <c r="F7" s="8">
        <f>B7+F5-F6</f>
        <v/>
      </c>
    </row>
    <row r="9">
      <c r="A9" s="12" t="inlineStr">
        <is>
          <t>■</t>
        </is>
      </c>
      <c r="B9" s="13" t="inlineStr">
        <is>
          <t>Lichtblauwe vakken vul je in. Per regel óf een ontvangst óf een uitgave. Bedragen inclusief btw.</t>
        </is>
      </c>
    </row>
    <row r="11" ht="30" customHeight="1">
      <c r="A11" s="14" t="inlineStr">
        <is>
          <t>Datum</t>
        </is>
      </c>
      <c r="B11" s="14" t="inlineStr">
        <is>
          <t>Bonnummer</t>
        </is>
      </c>
      <c r="C11" s="14" t="inlineStr">
        <is>
          <t>Omschrijving</t>
        </is>
      </c>
      <c r="D11" s="14" t="inlineStr">
        <is>
          <t>Categorie</t>
        </is>
      </c>
      <c r="E11" s="14" t="inlineStr">
        <is>
          <t>Btw</t>
        </is>
      </c>
      <c r="F11" s="14" t="inlineStr">
        <is>
          <t>Ontvangst</t>
        </is>
      </c>
      <c r="G11" s="14" t="inlineStr">
        <is>
          <t>Uitgave</t>
        </is>
      </c>
      <c r="H11" s="14" t="inlineStr">
        <is>
          <t>Btw-bedrag</t>
        </is>
      </c>
      <c r="I11" s="14" t="inlineStr">
        <is>
          <t>Saldo kas</t>
        </is>
      </c>
    </row>
    <row r="12">
      <c r="A12" s="15" t="n">
        <v>46024</v>
      </c>
      <c r="B12" s="16" t="inlineStr">
        <is>
          <t>K-001</t>
        </is>
      </c>
      <c r="C12" s="16" t="inlineStr">
        <is>
          <t>Dagomzet winkel</t>
        </is>
      </c>
      <c r="D12" s="16" t="inlineStr">
        <is>
          <t>Omzet contant</t>
        </is>
      </c>
      <c r="E12" s="16" t="inlineStr">
        <is>
          <t>9%</t>
        </is>
      </c>
      <c r="F12" s="17" t="n">
        <v>412.5</v>
      </c>
      <c r="G12" s="17" t="n"/>
      <c r="H12" s="18">
        <f>IF(N(F12)+N(G12)=0,"",ROUND((N(F12)+N(G12))*IF(E12="21%",21,IF(E12="9%",9,0))/(100+IF(E12="21%",21,IF(E12="9%",9,0))),2))</f>
        <v/>
      </c>
      <c r="I12" s="18">
        <f>IF(N(F12)+N(G12)=0,"",$B$7+SUM($F$12:F12)-SUM($G$12:G12))</f>
        <v/>
      </c>
    </row>
    <row r="13">
      <c r="A13" s="15" t="n">
        <v>46025</v>
      </c>
      <c r="B13" s="16" t="inlineStr">
        <is>
          <t>K-002</t>
        </is>
      </c>
      <c r="C13" s="16" t="inlineStr">
        <is>
          <t>Schoonmaakmiddelen Action</t>
        </is>
      </c>
      <c r="D13" s="16" t="inlineStr">
        <is>
          <t>Kantoorkosten</t>
        </is>
      </c>
      <c r="E13" s="16" t="inlineStr">
        <is>
          <t>21%</t>
        </is>
      </c>
      <c r="F13" s="17" t="n"/>
      <c r="G13" s="17" t="n">
        <v>18.95</v>
      </c>
      <c r="H13" s="18">
        <f>IF(N(F13)+N(G13)=0,"",ROUND((N(F13)+N(G13))*IF(E13="21%",21,IF(E13="9%",9,0))/(100+IF(E13="21%",21,IF(E13="9%",9,0))),2))</f>
        <v/>
      </c>
      <c r="I13" s="18">
        <f>IF(N(F13)+N(G13)=0,"",$B$7+SUM($F$12:F13)-SUM($G$12:G13))</f>
        <v/>
      </c>
    </row>
    <row r="14">
      <c r="A14" s="19" t="n"/>
      <c r="B14" s="6" t="n"/>
      <c r="C14" s="6" t="n"/>
      <c r="D14" s="6" t="n"/>
      <c r="E14" s="6" t="n"/>
      <c r="F14" s="10" t="n"/>
      <c r="G14" s="10" t="n"/>
      <c r="H14" s="20">
        <f>IF(N(F14)+N(G14)=0,"",ROUND((N(F14)+N(G14))*IF(E14="21%",21,IF(E14="9%",9,0))/(100+IF(E14="21%",21,IF(E14="9%",9,0))),2))</f>
        <v/>
      </c>
      <c r="I14" s="20">
        <f>IF(N(F14)+N(G14)=0,"",$B$7+SUM($F$12:F14)-SUM($G$12:G14))</f>
        <v/>
      </c>
    </row>
    <row r="15">
      <c r="A15" s="19" t="n"/>
      <c r="B15" s="6" t="n"/>
      <c r="C15" s="6" t="n"/>
      <c r="D15" s="6" t="n"/>
      <c r="E15" s="6" t="n"/>
      <c r="F15" s="10" t="n"/>
      <c r="G15" s="10" t="n"/>
      <c r="H15" s="20">
        <f>IF(N(F15)+N(G15)=0,"",ROUND((N(F15)+N(G15))*IF(E15="21%",21,IF(E15="9%",9,0))/(100+IF(E15="21%",21,IF(E15="9%",9,0))),2))</f>
        <v/>
      </c>
      <c r="I15" s="20">
        <f>IF(N(F15)+N(G15)=0,"",$B$7+SUM($F$12:F15)-SUM($G$12:G15))</f>
        <v/>
      </c>
    </row>
    <row r="16">
      <c r="A16" s="19" t="n"/>
      <c r="B16" s="6" t="n"/>
      <c r="C16" s="6" t="n"/>
      <c r="D16" s="6" t="n"/>
      <c r="E16" s="6" t="n"/>
      <c r="F16" s="10" t="n"/>
      <c r="G16" s="10" t="n"/>
      <c r="H16" s="20">
        <f>IF(N(F16)+N(G16)=0,"",ROUND((N(F16)+N(G16))*IF(E16="21%",21,IF(E16="9%",9,0))/(100+IF(E16="21%",21,IF(E16="9%",9,0))),2))</f>
        <v/>
      </c>
      <c r="I16" s="20">
        <f>IF(N(F16)+N(G16)=0,"",$B$7+SUM($F$12:F16)-SUM($G$12:G16))</f>
        <v/>
      </c>
    </row>
    <row r="17">
      <c r="A17" s="19" t="n"/>
      <c r="B17" s="6" t="n"/>
      <c r="C17" s="6" t="n"/>
      <c r="D17" s="6" t="n"/>
      <c r="E17" s="6" t="n"/>
      <c r="F17" s="10" t="n"/>
      <c r="G17" s="10" t="n"/>
      <c r="H17" s="20">
        <f>IF(N(F17)+N(G17)=0,"",ROUND((N(F17)+N(G17))*IF(E17="21%",21,IF(E17="9%",9,0))/(100+IF(E17="21%",21,IF(E17="9%",9,0))),2))</f>
        <v/>
      </c>
      <c r="I17" s="20">
        <f>IF(N(F17)+N(G17)=0,"",$B$7+SUM($F$12:F17)-SUM($G$12:G17))</f>
        <v/>
      </c>
    </row>
    <row r="18">
      <c r="A18" s="19" t="n"/>
      <c r="B18" s="6" t="n"/>
      <c r="C18" s="6" t="n"/>
      <c r="D18" s="6" t="n"/>
      <c r="E18" s="6" t="n"/>
      <c r="F18" s="10" t="n"/>
      <c r="G18" s="10" t="n"/>
      <c r="H18" s="20">
        <f>IF(N(F18)+N(G18)=0,"",ROUND((N(F18)+N(G18))*IF(E18="21%",21,IF(E18="9%",9,0))/(100+IF(E18="21%",21,IF(E18="9%",9,0))),2))</f>
        <v/>
      </c>
      <c r="I18" s="20">
        <f>IF(N(F18)+N(G18)=0,"",$B$7+SUM($F$12:F18)-SUM($G$12:G18))</f>
        <v/>
      </c>
    </row>
    <row r="19">
      <c r="A19" s="19" t="n"/>
      <c r="B19" s="6" t="n"/>
      <c r="C19" s="6" t="n"/>
      <c r="D19" s="6" t="n"/>
      <c r="E19" s="6" t="n"/>
      <c r="F19" s="10" t="n"/>
      <c r="G19" s="10" t="n"/>
      <c r="H19" s="20">
        <f>IF(N(F19)+N(G19)=0,"",ROUND((N(F19)+N(G19))*IF(E19="21%",21,IF(E19="9%",9,0))/(100+IF(E19="21%",21,IF(E19="9%",9,0))),2))</f>
        <v/>
      </c>
      <c r="I19" s="20">
        <f>IF(N(F19)+N(G19)=0,"",$B$7+SUM($F$12:F19)-SUM($G$12:G19))</f>
        <v/>
      </c>
    </row>
    <row r="20">
      <c r="A20" s="19" t="n"/>
      <c r="B20" s="6" t="n"/>
      <c r="C20" s="6" t="n"/>
      <c r="D20" s="6" t="n"/>
      <c r="E20" s="6" t="n"/>
      <c r="F20" s="10" t="n"/>
      <c r="G20" s="10" t="n"/>
      <c r="H20" s="20">
        <f>IF(N(F20)+N(G20)=0,"",ROUND((N(F20)+N(G20))*IF(E20="21%",21,IF(E20="9%",9,0))/(100+IF(E20="21%",21,IF(E20="9%",9,0))),2))</f>
        <v/>
      </c>
      <c r="I20" s="20">
        <f>IF(N(F20)+N(G20)=0,"",$B$7+SUM($F$12:F20)-SUM($G$12:G20))</f>
        <v/>
      </c>
    </row>
    <row r="21">
      <c r="A21" s="19" t="n"/>
      <c r="B21" s="6" t="n"/>
      <c r="C21" s="6" t="n"/>
      <c r="D21" s="6" t="n"/>
      <c r="E21" s="6" t="n"/>
      <c r="F21" s="10" t="n"/>
      <c r="G21" s="10" t="n"/>
      <c r="H21" s="20">
        <f>IF(N(F21)+N(G21)=0,"",ROUND((N(F21)+N(G21))*IF(E21="21%",21,IF(E21="9%",9,0))/(100+IF(E21="21%",21,IF(E21="9%",9,0))),2))</f>
        <v/>
      </c>
      <c r="I21" s="20">
        <f>IF(N(F21)+N(G21)=0,"",$B$7+SUM($F$12:F21)-SUM($G$12:G21))</f>
        <v/>
      </c>
    </row>
    <row r="22">
      <c r="A22" s="19" t="n"/>
      <c r="B22" s="6" t="n"/>
      <c r="C22" s="6" t="n"/>
      <c r="D22" s="6" t="n"/>
      <c r="E22" s="6" t="n"/>
      <c r="F22" s="10" t="n"/>
      <c r="G22" s="10" t="n"/>
      <c r="H22" s="20">
        <f>IF(N(F22)+N(G22)=0,"",ROUND((N(F22)+N(G22))*IF(E22="21%",21,IF(E22="9%",9,0))/(100+IF(E22="21%",21,IF(E22="9%",9,0))),2))</f>
        <v/>
      </c>
      <c r="I22" s="20">
        <f>IF(N(F22)+N(G22)=0,"",$B$7+SUM($F$12:F22)-SUM($G$12:G22))</f>
        <v/>
      </c>
    </row>
    <row r="23">
      <c r="A23" s="19" t="n"/>
      <c r="B23" s="6" t="n"/>
      <c r="C23" s="6" t="n"/>
      <c r="D23" s="6" t="n"/>
      <c r="E23" s="6" t="n"/>
      <c r="F23" s="10" t="n"/>
      <c r="G23" s="10" t="n"/>
      <c r="H23" s="20">
        <f>IF(N(F23)+N(G23)=0,"",ROUND((N(F23)+N(G23))*IF(E23="21%",21,IF(E23="9%",9,0))/(100+IF(E23="21%",21,IF(E23="9%",9,0))),2))</f>
        <v/>
      </c>
      <c r="I23" s="20">
        <f>IF(N(F23)+N(G23)=0,"",$B$7+SUM($F$12:F23)-SUM($G$12:G23))</f>
        <v/>
      </c>
    </row>
    <row r="24">
      <c r="A24" s="19" t="n"/>
      <c r="B24" s="6" t="n"/>
      <c r="C24" s="6" t="n"/>
      <c r="D24" s="6" t="n"/>
      <c r="E24" s="6" t="n"/>
      <c r="F24" s="10" t="n"/>
      <c r="G24" s="10" t="n"/>
      <c r="H24" s="20">
        <f>IF(N(F24)+N(G24)=0,"",ROUND((N(F24)+N(G24))*IF(E24="21%",21,IF(E24="9%",9,0))/(100+IF(E24="21%",21,IF(E24="9%",9,0))),2))</f>
        <v/>
      </c>
      <c r="I24" s="20">
        <f>IF(N(F24)+N(G24)=0,"",$B$7+SUM($F$12:F24)-SUM($G$12:G24))</f>
        <v/>
      </c>
    </row>
    <row r="25">
      <c r="A25" s="19" t="n"/>
      <c r="B25" s="6" t="n"/>
      <c r="C25" s="6" t="n"/>
      <c r="D25" s="6" t="n"/>
      <c r="E25" s="6" t="n"/>
      <c r="F25" s="10" t="n"/>
      <c r="G25" s="10" t="n"/>
      <c r="H25" s="20">
        <f>IF(N(F25)+N(G25)=0,"",ROUND((N(F25)+N(G25))*IF(E25="21%",21,IF(E25="9%",9,0))/(100+IF(E25="21%",21,IF(E25="9%",9,0))),2))</f>
        <v/>
      </c>
      <c r="I25" s="20">
        <f>IF(N(F25)+N(G25)=0,"",$B$7+SUM($F$12:F25)-SUM($G$12:G25))</f>
        <v/>
      </c>
    </row>
    <row r="26">
      <c r="A26" s="19" t="n"/>
      <c r="B26" s="6" t="n"/>
      <c r="C26" s="6" t="n"/>
      <c r="D26" s="6" t="n"/>
      <c r="E26" s="6" t="n"/>
      <c r="F26" s="10" t="n"/>
      <c r="G26" s="10" t="n"/>
      <c r="H26" s="20">
        <f>IF(N(F26)+N(G26)=0,"",ROUND((N(F26)+N(G26))*IF(E26="21%",21,IF(E26="9%",9,0))/(100+IF(E26="21%",21,IF(E26="9%",9,0))),2))</f>
        <v/>
      </c>
      <c r="I26" s="20">
        <f>IF(N(F26)+N(G26)=0,"",$B$7+SUM($F$12:F26)-SUM($G$12:G26))</f>
        <v/>
      </c>
    </row>
    <row r="27">
      <c r="A27" s="19" t="n"/>
      <c r="B27" s="6" t="n"/>
      <c r="C27" s="6" t="n"/>
      <c r="D27" s="6" t="n"/>
      <c r="E27" s="6" t="n"/>
      <c r="F27" s="10" t="n"/>
      <c r="G27" s="10" t="n"/>
      <c r="H27" s="20">
        <f>IF(N(F27)+N(G27)=0,"",ROUND((N(F27)+N(G27))*IF(E27="21%",21,IF(E27="9%",9,0))/(100+IF(E27="21%",21,IF(E27="9%",9,0))),2))</f>
        <v/>
      </c>
      <c r="I27" s="20">
        <f>IF(N(F27)+N(G27)=0,"",$B$7+SUM($F$12:F27)-SUM($G$12:G27))</f>
        <v/>
      </c>
    </row>
    <row r="28">
      <c r="A28" s="19" t="n"/>
      <c r="B28" s="6" t="n"/>
      <c r="C28" s="6" t="n"/>
      <c r="D28" s="6" t="n"/>
      <c r="E28" s="6" t="n"/>
      <c r="F28" s="10" t="n"/>
      <c r="G28" s="10" t="n"/>
      <c r="H28" s="20">
        <f>IF(N(F28)+N(G28)=0,"",ROUND((N(F28)+N(G28))*IF(E28="21%",21,IF(E28="9%",9,0))/(100+IF(E28="21%",21,IF(E28="9%",9,0))),2))</f>
        <v/>
      </c>
      <c r="I28" s="20">
        <f>IF(N(F28)+N(G28)=0,"",$B$7+SUM($F$12:F28)-SUM($G$12:G28))</f>
        <v/>
      </c>
    </row>
    <row r="29">
      <c r="A29" s="19" t="n"/>
      <c r="B29" s="6" t="n"/>
      <c r="C29" s="6" t="n"/>
      <c r="D29" s="6" t="n"/>
      <c r="E29" s="6" t="n"/>
      <c r="F29" s="10" t="n"/>
      <c r="G29" s="10" t="n"/>
      <c r="H29" s="20">
        <f>IF(N(F29)+N(G29)=0,"",ROUND((N(F29)+N(G29))*IF(E29="21%",21,IF(E29="9%",9,0))/(100+IF(E29="21%",21,IF(E29="9%",9,0))),2))</f>
        <v/>
      </c>
      <c r="I29" s="20">
        <f>IF(N(F29)+N(G29)=0,"",$B$7+SUM($F$12:F29)-SUM($G$12:G29))</f>
        <v/>
      </c>
    </row>
    <row r="30">
      <c r="A30" s="19" t="n"/>
      <c r="B30" s="6" t="n"/>
      <c r="C30" s="6" t="n"/>
      <c r="D30" s="6" t="n"/>
      <c r="E30" s="6" t="n"/>
      <c r="F30" s="10" t="n"/>
      <c r="G30" s="10" t="n"/>
      <c r="H30" s="20">
        <f>IF(N(F30)+N(G30)=0,"",ROUND((N(F30)+N(G30))*IF(E30="21%",21,IF(E30="9%",9,0))/(100+IF(E30="21%",21,IF(E30="9%",9,0))),2))</f>
        <v/>
      </c>
      <c r="I30" s="20">
        <f>IF(N(F30)+N(G30)=0,"",$B$7+SUM($F$12:F30)-SUM($G$12:G30))</f>
        <v/>
      </c>
    </row>
    <row r="31">
      <c r="A31" s="19" t="n"/>
      <c r="B31" s="6" t="n"/>
      <c r="C31" s="6" t="n"/>
      <c r="D31" s="6" t="n"/>
      <c r="E31" s="6" t="n"/>
      <c r="F31" s="10" t="n"/>
      <c r="G31" s="10" t="n"/>
      <c r="H31" s="20">
        <f>IF(N(F31)+N(G31)=0,"",ROUND((N(F31)+N(G31))*IF(E31="21%",21,IF(E31="9%",9,0))/(100+IF(E31="21%",21,IF(E31="9%",9,0))),2))</f>
        <v/>
      </c>
      <c r="I31" s="20">
        <f>IF(N(F31)+N(G31)=0,"",$B$7+SUM($F$12:F31)-SUM($G$12:G31))</f>
        <v/>
      </c>
    </row>
    <row r="32">
      <c r="A32" s="19" t="n"/>
      <c r="B32" s="6" t="n"/>
      <c r="C32" s="6" t="n"/>
      <c r="D32" s="6" t="n"/>
      <c r="E32" s="6" t="n"/>
      <c r="F32" s="10" t="n"/>
      <c r="G32" s="10" t="n"/>
      <c r="H32" s="20">
        <f>IF(N(F32)+N(G32)=0,"",ROUND((N(F32)+N(G32))*IF(E32="21%",21,IF(E32="9%",9,0))/(100+IF(E32="21%",21,IF(E32="9%",9,0))),2))</f>
        <v/>
      </c>
      <c r="I32" s="20">
        <f>IF(N(F32)+N(G32)=0,"",$B$7+SUM($F$12:F32)-SUM($G$12:G32))</f>
        <v/>
      </c>
    </row>
    <row r="33">
      <c r="A33" s="19" t="n"/>
      <c r="B33" s="6" t="n"/>
      <c r="C33" s="6" t="n"/>
      <c r="D33" s="6" t="n"/>
      <c r="E33" s="6" t="n"/>
      <c r="F33" s="10" t="n"/>
      <c r="G33" s="10" t="n"/>
      <c r="H33" s="20">
        <f>IF(N(F33)+N(G33)=0,"",ROUND((N(F33)+N(G33))*IF(E33="21%",21,IF(E33="9%",9,0))/(100+IF(E33="21%",21,IF(E33="9%",9,0))),2))</f>
        <v/>
      </c>
      <c r="I33" s="20">
        <f>IF(N(F33)+N(G33)=0,"",$B$7+SUM($F$12:F33)-SUM($G$12:G33))</f>
        <v/>
      </c>
    </row>
    <row r="34">
      <c r="A34" s="19" t="n"/>
      <c r="B34" s="6" t="n"/>
      <c r="C34" s="6" t="n"/>
      <c r="D34" s="6" t="n"/>
      <c r="E34" s="6" t="n"/>
      <c r="F34" s="10" t="n"/>
      <c r="G34" s="10" t="n"/>
      <c r="H34" s="20">
        <f>IF(N(F34)+N(G34)=0,"",ROUND((N(F34)+N(G34))*IF(E34="21%",21,IF(E34="9%",9,0))/(100+IF(E34="21%",21,IF(E34="9%",9,0))),2))</f>
        <v/>
      </c>
      <c r="I34" s="20">
        <f>IF(N(F34)+N(G34)=0,"",$B$7+SUM($F$12:F34)-SUM($G$12:G34))</f>
        <v/>
      </c>
    </row>
    <row r="35">
      <c r="A35" s="19" t="n"/>
      <c r="B35" s="6" t="n"/>
      <c r="C35" s="6" t="n"/>
      <c r="D35" s="6" t="n"/>
      <c r="E35" s="6" t="n"/>
      <c r="F35" s="10" t="n"/>
      <c r="G35" s="10" t="n"/>
      <c r="H35" s="20">
        <f>IF(N(F35)+N(G35)=0,"",ROUND((N(F35)+N(G35))*IF(E35="21%",21,IF(E35="9%",9,0))/(100+IF(E35="21%",21,IF(E35="9%",9,0))),2))</f>
        <v/>
      </c>
      <c r="I35" s="20">
        <f>IF(N(F35)+N(G35)=0,"",$B$7+SUM($F$12:F35)-SUM($G$12:G35))</f>
        <v/>
      </c>
    </row>
    <row r="36">
      <c r="A36" s="19" t="n"/>
      <c r="B36" s="6" t="n"/>
      <c r="C36" s="6" t="n"/>
      <c r="D36" s="6" t="n"/>
      <c r="E36" s="6" t="n"/>
      <c r="F36" s="10" t="n"/>
      <c r="G36" s="10" t="n"/>
      <c r="H36" s="20">
        <f>IF(N(F36)+N(G36)=0,"",ROUND((N(F36)+N(G36))*IF(E36="21%",21,IF(E36="9%",9,0))/(100+IF(E36="21%",21,IF(E36="9%",9,0))),2))</f>
        <v/>
      </c>
      <c r="I36" s="20">
        <f>IF(N(F36)+N(G36)=0,"",$B$7+SUM($F$12:F36)-SUM($G$12:G36))</f>
        <v/>
      </c>
    </row>
    <row r="37">
      <c r="A37" s="19" t="n"/>
      <c r="B37" s="6" t="n"/>
      <c r="C37" s="6" t="n"/>
      <c r="D37" s="6" t="n"/>
      <c r="E37" s="6" t="n"/>
      <c r="F37" s="10" t="n"/>
      <c r="G37" s="10" t="n"/>
      <c r="H37" s="20">
        <f>IF(N(F37)+N(G37)=0,"",ROUND((N(F37)+N(G37))*IF(E37="21%",21,IF(E37="9%",9,0))/(100+IF(E37="21%",21,IF(E37="9%",9,0))),2))</f>
        <v/>
      </c>
      <c r="I37" s="20">
        <f>IF(N(F37)+N(G37)=0,"",$B$7+SUM($F$12:F37)-SUM($G$12:G37))</f>
        <v/>
      </c>
    </row>
    <row r="38">
      <c r="A38" s="19" t="n"/>
      <c r="B38" s="6" t="n"/>
      <c r="C38" s="6" t="n"/>
      <c r="D38" s="6" t="n"/>
      <c r="E38" s="6" t="n"/>
      <c r="F38" s="10" t="n"/>
      <c r="G38" s="10" t="n"/>
      <c r="H38" s="20">
        <f>IF(N(F38)+N(G38)=0,"",ROUND((N(F38)+N(G38))*IF(E38="21%",21,IF(E38="9%",9,0))/(100+IF(E38="21%",21,IF(E38="9%",9,0))),2))</f>
        <v/>
      </c>
      <c r="I38" s="20">
        <f>IF(N(F38)+N(G38)=0,"",$B$7+SUM($F$12:F38)-SUM($G$12:G38))</f>
        <v/>
      </c>
    </row>
    <row r="39">
      <c r="A39" s="19" t="n"/>
      <c r="B39" s="6" t="n"/>
      <c r="C39" s="6" t="n"/>
      <c r="D39" s="6" t="n"/>
      <c r="E39" s="6" t="n"/>
      <c r="F39" s="10" t="n"/>
      <c r="G39" s="10" t="n"/>
      <c r="H39" s="20">
        <f>IF(N(F39)+N(G39)=0,"",ROUND((N(F39)+N(G39))*IF(E39="21%",21,IF(E39="9%",9,0))/(100+IF(E39="21%",21,IF(E39="9%",9,0))),2))</f>
        <v/>
      </c>
      <c r="I39" s="20">
        <f>IF(N(F39)+N(G39)=0,"",$B$7+SUM($F$12:F39)-SUM($G$12:G39))</f>
        <v/>
      </c>
    </row>
    <row r="40">
      <c r="A40" s="19" t="n"/>
      <c r="B40" s="6" t="n"/>
      <c r="C40" s="6" t="n"/>
      <c r="D40" s="6" t="n"/>
      <c r="E40" s="6" t="n"/>
      <c r="F40" s="10" t="n"/>
      <c r="G40" s="10" t="n"/>
      <c r="H40" s="20">
        <f>IF(N(F40)+N(G40)=0,"",ROUND((N(F40)+N(G40))*IF(E40="21%",21,IF(E40="9%",9,0))/(100+IF(E40="21%",21,IF(E40="9%",9,0))),2))</f>
        <v/>
      </c>
      <c r="I40" s="20">
        <f>IF(N(F40)+N(G40)=0,"",$B$7+SUM($F$12:F40)-SUM($G$12:G40))</f>
        <v/>
      </c>
    </row>
    <row r="41">
      <c r="A41" s="19" t="n"/>
      <c r="B41" s="6" t="n"/>
      <c r="C41" s="6" t="n"/>
      <c r="D41" s="6" t="n"/>
      <c r="E41" s="6" t="n"/>
      <c r="F41" s="10" t="n"/>
      <c r="G41" s="10" t="n"/>
      <c r="H41" s="20">
        <f>IF(N(F41)+N(G41)=0,"",ROUND((N(F41)+N(G41))*IF(E41="21%",21,IF(E41="9%",9,0))/(100+IF(E41="21%",21,IF(E41="9%",9,0))),2))</f>
        <v/>
      </c>
      <c r="I41" s="20">
        <f>IF(N(F41)+N(G41)=0,"",$B$7+SUM($F$12:F41)-SUM($G$12:G41))</f>
        <v/>
      </c>
    </row>
    <row r="42">
      <c r="A42" s="19" t="n"/>
      <c r="B42" s="6" t="n"/>
      <c r="C42" s="6" t="n"/>
      <c r="D42" s="6" t="n"/>
      <c r="E42" s="6" t="n"/>
      <c r="F42" s="10" t="n"/>
      <c r="G42" s="10" t="n"/>
      <c r="H42" s="20">
        <f>IF(N(F42)+N(G42)=0,"",ROUND((N(F42)+N(G42))*IF(E42="21%",21,IF(E42="9%",9,0))/(100+IF(E42="21%",21,IF(E42="9%",9,0))),2))</f>
        <v/>
      </c>
      <c r="I42" s="20">
        <f>IF(N(F42)+N(G42)=0,"",$B$7+SUM($F$12:F42)-SUM($G$12:G42))</f>
        <v/>
      </c>
    </row>
    <row r="43">
      <c r="A43" s="19" t="n"/>
      <c r="B43" s="6" t="n"/>
      <c r="C43" s="6" t="n"/>
      <c r="D43" s="6" t="n"/>
      <c r="E43" s="6" t="n"/>
      <c r="F43" s="10" t="n"/>
      <c r="G43" s="10" t="n"/>
      <c r="H43" s="20">
        <f>IF(N(F43)+N(G43)=0,"",ROUND((N(F43)+N(G43))*IF(E43="21%",21,IF(E43="9%",9,0))/(100+IF(E43="21%",21,IF(E43="9%",9,0))),2))</f>
        <v/>
      </c>
      <c r="I43" s="20">
        <f>IF(N(F43)+N(G43)=0,"",$B$7+SUM($F$12:F43)-SUM($G$12:G43))</f>
        <v/>
      </c>
    </row>
    <row r="44">
      <c r="A44" s="19" t="n"/>
      <c r="B44" s="6" t="n"/>
      <c r="C44" s="6" t="n"/>
      <c r="D44" s="6" t="n"/>
      <c r="E44" s="6" t="n"/>
      <c r="F44" s="10" t="n"/>
      <c r="G44" s="10" t="n"/>
      <c r="H44" s="20">
        <f>IF(N(F44)+N(G44)=0,"",ROUND((N(F44)+N(G44))*IF(E44="21%",21,IF(E44="9%",9,0))/(100+IF(E44="21%",21,IF(E44="9%",9,0))),2))</f>
        <v/>
      </c>
      <c r="I44" s="20">
        <f>IF(N(F44)+N(G44)=0,"",$B$7+SUM($F$12:F44)-SUM($G$12:G44))</f>
        <v/>
      </c>
    </row>
    <row r="45">
      <c r="A45" s="19" t="n"/>
      <c r="B45" s="6" t="n"/>
      <c r="C45" s="6" t="n"/>
      <c r="D45" s="6" t="n"/>
      <c r="E45" s="6" t="n"/>
      <c r="F45" s="10" t="n"/>
      <c r="G45" s="10" t="n"/>
      <c r="H45" s="20">
        <f>IF(N(F45)+N(G45)=0,"",ROUND((N(F45)+N(G45))*IF(E45="21%",21,IF(E45="9%",9,0))/(100+IF(E45="21%",21,IF(E45="9%",9,0))),2))</f>
        <v/>
      </c>
      <c r="I45" s="20">
        <f>IF(N(F45)+N(G45)=0,"",$B$7+SUM($F$12:F45)-SUM($G$12:G45))</f>
        <v/>
      </c>
    </row>
    <row r="46">
      <c r="A46" s="19" t="n"/>
      <c r="B46" s="6" t="n"/>
      <c r="C46" s="6" t="n"/>
      <c r="D46" s="6" t="n"/>
      <c r="E46" s="6" t="n"/>
      <c r="F46" s="10" t="n"/>
      <c r="G46" s="10" t="n"/>
      <c r="H46" s="20">
        <f>IF(N(F46)+N(G46)=0,"",ROUND((N(F46)+N(G46))*IF(E46="21%",21,IF(E46="9%",9,0))/(100+IF(E46="21%",21,IF(E46="9%",9,0))),2))</f>
        <v/>
      </c>
      <c r="I46" s="20">
        <f>IF(N(F46)+N(G46)=0,"",$B$7+SUM($F$12:F46)-SUM($G$12:G46))</f>
        <v/>
      </c>
    </row>
    <row r="47">
      <c r="A47" s="19" t="n"/>
      <c r="B47" s="6" t="n"/>
      <c r="C47" s="6" t="n"/>
      <c r="D47" s="6" t="n"/>
      <c r="E47" s="6" t="n"/>
      <c r="F47" s="10" t="n"/>
      <c r="G47" s="10" t="n"/>
      <c r="H47" s="20">
        <f>IF(N(F47)+N(G47)=0,"",ROUND((N(F47)+N(G47))*IF(E47="21%",21,IF(E47="9%",9,0))/(100+IF(E47="21%",21,IF(E47="9%",9,0))),2))</f>
        <v/>
      </c>
      <c r="I47" s="20">
        <f>IF(N(F47)+N(G47)=0,"",$B$7+SUM($F$12:F47)-SUM($G$12:G47))</f>
        <v/>
      </c>
    </row>
    <row r="48">
      <c r="A48" s="19" t="n"/>
      <c r="B48" s="6" t="n"/>
      <c r="C48" s="6" t="n"/>
      <c r="D48" s="6" t="n"/>
      <c r="E48" s="6" t="n"/>
      <c r="F48" s="10" t="n"/>
      <c r="G48" s="10" t="n"/>
      <c r="H48" s="20">
        <f>IF(N(F48)+N(G48)=0,"",ROUND((N(F48)+N(G48))*IF(E48="21%",21,IF(E48="9%",9,0))/(100+IF(E48="21%",21,IF(E48="9%",9,0))),2))</f>
        <v/>
      </c>
      <c r="I48" s="20">
        <f>IF(N(F48)+N(G48)=0,"",$B$7+SUM($F$12:F48)-SUM($G$12:G48))</f>
        <v/>
      </c>
    </row>
    <row r="49">
      <c r="A49" s="19" t="n"/>
      <c r="B49" s="6" t="n"/>
      <c r="C49" s="6" t="n"/>
      <c r="D49" s="6" t="n"/>
      <c r="E49" s="6" t="n"/>
      <c r="F49" s="10" t="n"/>
      <c r="G49" s="10" t="n"/>
      <c r="H49" s="20">
        <f>IF(N(F49)+N(G49)=0,"",ROUND((N(F49)+N(G49))*IF(E49="21%",21,IF(E49="9%",9,0))/(100+IF(E49="21%",21,IF(E49="9%",9,0))),2))</f>
        <v/>
      </c>
      <c r="I49" s="20">
        <f>IF(N(F49)+N(G49)=0,"",$B$7+SUM($F$12:F49)-SUM($G$12:G49))</f>
        <v/>
      </c>
    </row>
    <row r="50">
      <c r="A50" s="19" t="n"/>
      <c r="B50" s="6" t="n"/>
      <c r="C50" s="6" t="n"/>
      <c r="D50" s="6" t="n"/>
      <c r="E50" s="6" t="n"/>
      <c r="F50" s="10" t="n"/>
      <c r="G50" s="10" t="n"/>
      <c r="H50" s="20">
        <f>IF(N(F50)+N(G50)=0,"",ROUND((N(F50)+N(G50))*IF(E50="21%",21,IF(E50="9%",9,0))/(100+IF(E50="21%",21,IF(E50="9%",9,0))),2))</f>
        <v/>
      </c>
      <c r="I50" s="20">
        <f>IF(N(F50)+N(G50)=0,"",$B$7+SUM($F$12:F50)-SUM($G$12:G50))</f>
        <v/>
      </c>
    </row>
    <row r="51">
      <c r="A51" s="19" t="n"/>
      <c r="B51" s="6" t="n"/>
      <c r="C51" s="6" t="n"/>
      <c r="D51" s="6" t="n"/>
      <c r="E51" s="6" t="n"/>
      <c r="F51" s="10" t="n"/>
      <c r="G51" s="10" t="n"/>
      <c r="H51" s="20">
        <f>IF(N(F51)+N(G51)=0,"",ROUND((N(F51)+N(G51))*IF(E51="21%",21,IF(E51="9%",9,0))/(100+IF(E51="21%",21,IF(E51="9%",9,0))),2))</f>
        <v/>
      </c>
      <c r="I51" s="20">
        <f>IF(N(F51)+N(G51)=0,"",$B$7+SUM($F$12:F51)-SUM($G$12:G51))</f>
        <v/>
      </c>
    </row>
    <row r="52">
      <c r="A52" s="19" t="n"/>
      <c r="B52" s="6" t="n"/>
      <c r="C52" s="6" t="n"/>
      <c r="D52" s="6" t="n"/>
      <c r="E52" s="6" t="n"/>
      <c r="F52" s="10" t="n"/>
      <c r="G52" s="10" t="n"/>
      <c r="H52" s="20">
        <f>IF(N(F52)+N(G52)=0,"",ROUND((N(F52)+N(G52))*IF(E52="21%",21,IF(E52="9%",9,0))/(100+IF(E52="21%",21,IF(E52="9%",9,0))),2))</f>
        <v/>
      </c>
      <c r="I52" s="20">
        <f>IF(N(F52)+N(G52)=0,"",$B$7+SUM($F$12:F52)-SUM($G$12:G52))</f>
        <v/>
      </c>
    </row>
    <row r="53">
      <c r="A53" s="19" t="n"/>
      <c r="B53" s="6" t="n"/>
      <c r="C53" s="6" t="n"/>
      <c r="D53" s="6" t="n"/>
      <c r="E53" s="6" t="n"/>
      <c r="F53" s="10" t="n"/>
      <c r="G53" s="10" t="n"/>
      <c r="H53" s="20">
        <f>IF(N(F53)+N(G53)=0,"",ROUND((N(F53)+N(G53))*IF(E53="21%",21,IF(E53="9%",9,0))/(100+IF(E53="21%",21,IF(E53="9%",9,0))),2))</f>
        <v/>
      </c>
      <c r="I53" s="20">
        <f>IF(N(F53)+N(G53)=0,"",$B$7+SUM($F$12:F53)-SUM($G$12:G53))</f>
        <v/>
      </c>
    </row>
    <row r="54">
      <c r="A54" s="19" t="n"/>
      <c r="B54" s="6" t="n"/>
      <c r="C54" s="6" t="n"/>
      <c r="D54" s="6" t="n"/>
      <c r="E54" s="6" t="n"/>
      <c r="F54" s="10" t="n"/>
      <c r="G54" s="10" t="n"/>
      <c r="H54" s="20">
        <f>IF(N(F54)+N(G54)=0,"",ROUND((N(F54)+N(G54))*IF(E54="21%",21,IF(E54="9%",9,0))/(100+IF(E54="21%",21,IF(E54="9%",9,0))),2))</f>
        <v/>
      </c>
      <c r="I54" s="20">
        <f>IF(N(F54)+N(G54)=0,"",$B$7+SUM($F$12:F54)-SUM($G$12:G54))</f>
        <v/>
      </c>
    </row>
    <row r="55">
      <c r="A55" s="19" t="n"/>
      <c r="B55" s="6" t="n"/>
      <c r="C55" s="6" t="n"/>
      <c r="D55" s="6" t="n"/>
      <c r="E55" s="6" t="n"/>
      <c r="F55" s="10" t="n"/>
      <c r="G55" s="10" t="n"/>
      <c r="H55" s="20">
        <f>IF(N(F55)+N(G55)=0,"",ROUND((N(F55)+N(G55))*IF(E55="21%",21,IF(E55="9%",9,0))/(100+IF(E55="21%",21,IF(E55="9%",9,0))),2))</f>
        <v/>
      </c>
      <c r="I55" s="20">
        <f>IF(N(F55)+N(G55)=0,"",$B$7+SUM($F$12:F55)-SUM($G$12:G55))</f>
        <v/>
      </c>
    </row>
    <row r="56">
      <c r="A56" s="19" t="n"/>
      <c r="B56" s="6" t="n"/>
      <c r="C56" s="6" t="n"/>
      <c r="D56" s="6" t="n"/>
      <c r="E56" s="6" t="n"/>
      <c r="F56" s="10" t="n"/>
      <c r="G56" s="10" t="n"/>
      <c r="H56" s="20">
        <f>IF(N(F56)+N(G56)=0,"",ROUND((N(F56)+N(G56))*IF(E56="21%",21,IF(E56="9%",9,0))/(100+IF(E56="21%",21,IF(E56="9%",9,0))),2))</f>
        <v/>
      </c>
      <c r="I56" s="20">
        <f>IF(N(F56)+N(G56)=0,"",$B$7+SUM($F$12:F56)-SUM($G$12:G56))</f>
        <v/>
      </c>
    </row>
    <row r="57">
      <c r="A57" s="19" t="n"/>
      <c r="B57" s="6" t="n"/>
      <c r="C57" s="6" t="n"/>
      <c r="D57" s="6" t="n"/>
      <c r="E57" s="6" t="n"/>
      <c r="F57" s="10" t="n"/>
      <c r="G57" s="10" t="n"/>
      <c r="H57" s="20">
        <f>IF(N(F57)+N(G57)=0,"",ROUND((N(F57)+N(G57))*IF(E57="21%",21,IF(E57="9%",9,0))/(100+IF(E57="21%",21,IF(E57="9%",9,0))),2))</f>
        <v/>
      </c>
      <c r="I57" s="20">
        <f>IF(N(F57)+N(G57)=0,"",$B$7+SUM($F$12:F57)-SUM($G$12:G57))</f>
        <v/>
      </c>
    </row>
    <row r="58">
      <c r="A58" s="19" t="n"/>
      <c r="B58" s="6" t="n"/>
      <c r="C58" s="6" t="n"/>
      <c r="D58" s="6" t="n"/>
      <c r="E58" s="6" t="n"/>
      <c r="F58" s="10" t="n"/>
      <c r="G58" s="10" t="n"/>
      <c r="H58" s="20">
        <f>IF(N(F58)+N(G58)=0,"",ROUND((N(F58)+N(G58))*IF(E58="21%",21,IF(E58="9%",9,0))/(100+IF(E58="21%",21,IF(E58="9%",9,0))),2))</f>
        <v/>
      </c>
      <c r="I58" s="20">
        <f>IF(N(F58)+N(G58)=0,"",$B$7+SUM($F$12:F58)-SUM($G$12:G58))</f>
        <v/>
      </c>
    </row>
    <row r="59">
      <c r="A59" s="19" t="n"/>
      <c r="B59" s="6" t="n"/>
      <c r="C59" s="6" t="n"/>
      <c r="D59" s="6" t="n"/>
      <c r="E59" s="6" t="n"/>
      <c r="F59" s="10" t="n"/>
      <c r="G59" s="10" t="n"/>
      <c r="H59" s="20">
        <f>IF(N(F59)+N(G59)=0,"",ROUND((N(F59)+N(G59))*IF(E59="21%",21,IF(E59="9%",9,0))/(100+IF(E59="21%",21,IF(E59="9%",9,0))),2))</f>
        <v/>
      </c>
      <c r="I59" s="20">
        <f>IF(N(F59)+N(G59)=0,"",$B$7+SUM($F$12:F59)-SUM($G$12:G59))</f>
        <v/>
      </c>
    </row>
    <row r="60">
      <c r="A60" s="19" t="n"/>
      <c r="B60" s="6" t="n"/>
      <c r="C60" s="6" t="n"/>
      <c r="D60" s="6" t="n"/>
      <c r="E60" s="6" t="n"/>
      <c r="F60" s="10" t="n"/>
      <c r="G60" s="10" t="n"/>
      <c r="H60" s="20">
        <f>IF(N(F60)+N(G60)=0,"",ROUND((N(F60)+N(G60))*IF(E60="21%",21,IF(E60="9%",9,0))/(100+IF(E60="21%",21,IF(E60="9%",9,0))),2))</f>
        <v/>
      </c>
      <c r="I60" s="20">
        <f>IF(N(F60)+N(G60)=0,"",$B$7+SUM($F$12:F60)-SUM($G$12:G60))</f>
        <v/>
      </c>
    </row>
    <row r="61">
      <c r="A61" s="19" t="n"/>
      <c r="B61" s="6" t="n"/>
      <c r="C61" s="6" t="n"/>
      <c r="D61" s="6" t="n"/>
      <c r="E61" s="6" t="n"/>
      <c r="F61" s="10" t="n"/>
      <c r="G61" s="10" t="n"/>
      <c r="H61" s="20">
        <f>IF(N(F61)+N(G61)=0,"",ROUND((N(F61)+N(G61))*IF(E61="21%",21,IF(E61="9%",9,0))/(100+IF(E61="21%",21,IF(E61="9%",9,0))),2))</f>
        <v/>
      </c>
      <c r="I61" s="20">
        <f>IF(N(F61)+N(G61)=0,"",$B$7+SUM($F$12:F61)-SUM($G$12:G61))</f>
        <v/>
      </c>
    </row>
    <row r="62">
      <c r="A62" s="19" t="n"/>
      <c r="B62" s="6" t="n"/>
      <c r="C62" s="6" t="n"/>
      <c r="D62" s="6" t="n"/>
      <c r="E62" s="6" t="n"/>
      <c r="F62" s="10" t="n"/>
      <c r="G62" s="10" t="n"/>
      <c r="H62" s="20">
        <f>IF(N(F62)+N(G62)=0,"",ROUND((N(F62)+N(G62))*IF(E62="21%",21,IF(E62="9%",9,0))/(100+IF(E62="21%",21,IF(E62="9%",9,0))),2))</f>
        <v/>
      </c>
      <c r="I62" s="20">
        <f>IF(N(F62)+N(G62)=0,"",$B$7+SUM($F$12:F62)-SUM($G$12:G62))</f>
        <v/>
      </c>
    </row>
    <row r="63">
      <c r="A63" s="19" t="n"/>
      <c r="B63" s="6" t="n"/>
      <c r="C63" s="6" t="n"/>
      <c r="D63" s="6" t="n"/>
      <c r="E63" s="6" t="n"/>
      <c r="F63" s="10" t="n"/>
      <c r="G63" s="10" t="n"/>
      <c r="H63" s="20">
        <f>IF(N(F63)+N(G63)=0,"",ROUND((N(F63)+N(G63))*IF(E63="21%",21,IF(E63="9%",9,0))/(100+IF(E63="21%",21,IF(E63="9%",9,0))),2))</f>
        <v/>
      </c>
      <c r="I63" s="20">
        <f>IF(N(F63)+N(G63)=0,"",$B$7+SUM($F$12:F63)-SUM($G$12:G63))</f>
        <v/>
      </c>
    </row>
    <row r="64">
      <c r="A64" s="19" t="n"/>
      <c r="B64" s="6" t="n"/>
      <c r="C64" s="6" t="n"/>
      <c r="D64" s="6" t="n"/>
      <c r="E64" s="6" t="n"/>
      <c r="F64" s="10" t="n"/>
      <c r="G64" s="10" t="n"/>
      <c r="H64" s="20">
        <f>IF(N(F64)+N(G64)=0,"",ROUND((N(F64)+N(G64))*IF(E64="21%",21,IF(E64="9%",9,0))/(100+IF(E64="21%",21,IF(E64="9%",9,0))),2))</f>
        <v/>
      </c>
      <c r="I64" s="20">
        <f>IF(N(F64)+N(G64)=0,"",$B$7+SUM($F$12:F64)-SUM($G$12:G64))</f>
        <v/>
      </c>
    </row>
    <row r="65">
      <c r="A65" s="19" t="n"/>
      <c r="B65" s="6" t="n"/>
      <c r="C65" s="6" t="n"/>
      <c r="D65" s="6" t="n"/>
      <c r="E65" s="6" t="n"/>
      <c r="F65" s="10" t="n"/>
      <c r="G65" s="10" t="n"/>
      <c r="H65" s="20">
        <f>IF(N(F65)+N(G65)=0,"",ROUND((N(F65)+N(G65))*IF(E65="21%",21,IF(E65="9%",9,0))/(100+IF(E65="21%",21,IF(E65="9%",9,0))),2))</f>
        <v/>
      </c>
      <c r="I65" s="20">
        <f>IF(N(F65)+N(G65)=0,"",$B$7+SUM($F$12:F65)-SUM($G$12:G65))</f>
        <v/>
      </c>
    </row>
    <row r="66">
      <c r="A66" s="19" t="n"/>
      <c r="B66" s="6" t="n"/>
      <c r="C66" s="6" t="n"/>
      <c r="D66" s="6" t="n"/>
      <c r="E66" s="6" t="n"/>
      <c r="F66" s="10" t="n"/>
      <c r="G66" s="10" t="n"/>
      <c r="H66" s="20">
        <f>IF(N(F66)+N(G66)=0,"",ROUND((N(F66)+N(G66))*IF(E66="21%",21,IF(E66="9%",9,0))/(100+IF(E66="21%",21,IF(E66="9%",9,0))),2))</f>
        <v/>
      </c>
      <c r="I66" s="20">
        <f>IF(N(F66)+N(G66)=0,"",$B$7+SUM($F$12:F66)-SUM($G$12:G66))</f>
        <v/>
      </c>
    </row>
    <row r="67">
      <c r="A67" s="19" t="n"/>
      <c r="B67" s="6" t="n"/>
      <c r="C67" s="6" t="n"/>
      <c r="D67" s="6" t="n"/>
      <c r="E67" s="6" t="n"/>
      <c r="F67" s="10" t="n"/>
      <c r="G67" s="10" t="n"/>
      <c r="H67" s="20">
        <f>IF(N(F67)+N(G67)=0,"",ROUND((N(F67)+N(G67))*IF(E67="21%",21,IF(E67="9%",9,0))/(100+IF(E67="21%",21,IF(E67="9%",9,0))),2))</f>
        <v/>
      </c>
      <c r="I67" s="20">
        <f>IF(N(F67)+N(G67)=0,"",$B$7+SUM($F$12:F67)-SUM($G$12:G67))</f>
        <v/>
      </c>
    </row>
    <row r="68">
      <c r="A68" s="19" t="n"/>
      <c r="B68" s="6" t="n"/>
      <c r="C68" s="6" t="n"/>
      <c r="D68" s="6" t="n"/>
      <c r="E68" s="6" t="n"/>
      <c r="F68" s="10" t="n"/>
      <c r="G68" s="10" t="n"/>
      <c r="H68" s="20">
        <f>IF(N(F68)+N(G68)=0,"",ROUND((N(F68)+N(G68))*IF(E68="21%",21,IF(E68="9%",9,0))/(100+IF(E68="21%",21,IF(E68="9%",9,0))),2))</f>
        <v/>
      </c>
      <c r="I68" s="20">
        <f>IF(N(F68)+N(G68)=0,"",$B$7+SUM($F$12:F68)-SUM($G$12:G68))</f>
        <v/>
      </c>
    </row>
    <row r="69">
      <c r="A69" s="19" t="n"/>
      <c r="B69" s="6" t="n"/>
      <c r="C69" s="6" t="n"/>
      <c r="D69" s="6" t="n"/>
      <c r="E69" s="6" t="n"/>
      <c r="F69" s="10" t="n"/>
      <c r="G69" s="10" t="n"/>
      <c r="H69" s="20">
        <f>IF(N(F69)+N(G69)=0,"",ROUND((N(F69)+N(G69))*IF(E69="21%",21,IF(E69="9%",9,0))/(100+IF(E69="21%",21,IF(E69="9%",9,0))),2))</f>
        <v/>
      </c>
      <c r="I69" s="20">
        <f>IF(N(F69)+N(G69)=0,"",$B$7+SUM($F$12:F69)-SUM($G$12:G69))</f>
        <v/>
      </c>
    </row>
    <row r="70">
      <c r="A70" s="19" t="n"/>
      <c r="B70" s="6" t="n"/>
      <c r="C70" s="6" t="n"/>
      <c r="D70" s="6" t="n"/>
      <c r="E70" s="6" t="n"/>
      <c r="F70" s="10" t="n"/>
      <c r="G70" s="10" t="n"/>
      <c r="H70" s="20">
        <f>IF(N(F70)+N(G70)=0,"",ROUND((N(F70)+N(G70))*IF(E70="21%",21,IF(E70="9%",9,0))/(100+IF(E70="21%",21,IF(E70="9%",9,0))),2))</f>
        <v/>
      </c>
      <c r="I70" s="20">
        <f>IF(N(F70)+N(G70)=0,"",$B$7+SUM($F$12:F70)-SUM($G$12:G70))</f>
        <v/>
      </c>
    </row>
    <row r="71">
      <c r="A71" s="19" t="n"/>
      <c r="B71" s="6" t="n"/>
      <c r="C71" s="6" t="n"/>
      <c r="D71" s="6" t="n"/>
      <c r="E71" s="6" t="n"/>
      <c r="F71" s="10" t="n"/>
      <c r="G71" s="10" t="n"/>
      <c r="H71" s="20">
        <f>IF(N(F71)+N(G71)=0,"",ROUND((N(F71)+N(G71))*IF(E71="21%",21,IF(E71="9%",9,0))/(100+IF(E71="21%",21,IF(E71="9%",9,0))),2))</f>
        <v/>
      </c>
      <c r="I71" s="20">
        <f>IF(N(F71)+N(G71)=0,"",$B$7+SUM($F$12:F71)-SUM($G$12:G71))</f>
        <v/>
      </c>
    </row>
    <row r="72">
      <c r="A72" s="19" t="n"/>
      <c r="B72" s="6" t="n"/>
      <c r="C72" s="6" t="n"/>
      <c r="D72" s="6" t="n"/>
      <c r="E72" s="6" t="n"/>
      <c r="F72" s="10" t="n"/>
      <c r="G72" s="10" t="n"/>
      <c r="H72" s="20">
        <f>IF(N(F72)+N(G72)=0,"",ROUND((N(F72)+N(G72))*IF(E72="21%",21,IF(E72="9%",9,0))/(100+IF(E72="21%",21,IF(E72="9%",9,0))),2))</f>
        <v/>
      </c>
      <c r="I72" s="20">
        <f>IF(N(F72)+N(G72)=0,"",$B$7+SUM($F$12:F72)-SUM($G$12:G72))</f>
        <v/>
      </c>
    </row>
    <row r="73">
      <c r="A73" s="19" t="n"/>
      <c r="B73" s="6" t="n"/>
      <c r="C73" s="6" t="n"/>
      <c r="D73" s="6" t="n"/>
      <c r="E73" s="6" t="n"/>
      <c r="F73" s="10" t="n"/>
      <c r="G73" s="10" t="n"/>
      <c r="H73" s="20">
        <f>IF(N(F73)+N(G73)=0,"",ROUND((N(F73)+N(G73))*IF(E73="21%",21,IF(E73="9%",9,0))/(100+IF(E73="21%",21,IF(E73="9%",9,0))),2))</f>
        <v/>
      </c>
      <c r="I73" s="20">
        <f>IF(N(F73)+N(G73)=0,"",$B$7+SUM($F$12:F73)-SUM($G$12:G73))</f>
        <v/>
      </c>
    </row>
    <row r="74">
      <c r="A74" s="19" t="n"/>
      <c r="B74" s="6" t="n"/>
      <c r="C74" s="6" t="n"/>
      <c r="D74" s="6" t="n"/>
      <c r="E74" s="6" t="n"/>
      <c r="F74" s="10" t="n"/>
      <c r="G74" s="10" t="n"/>
      <c r="H74" s="20">
        <f>IF(N(F74)+N(G74)=0,"",ROUND((N(F74)+N(G74))*IF(E74="21%",21,IF(E74="9%",9,0))/(100+IF(E74="21%",21,IF(E74="9%",9,0))),2))</f>
        <v/>
      </c>
      <c r="I74" s="20">
        <f>IF(N(F74)+N(G74)=0,"",$B$7+SUM($F$12:F74)-SUM($G$12:G74))</f>
        <v/>
      </c>
    </row>
    <row r="75">
      <c r="A75" s="19" t="n"/>
      <c r="B75" s="6" t="n"/>
      <c r="C75" s="6" t="n"/>
      <c r="D75" s="6" t="n"/>
      <c r="E75" s="6" t="n"/>
      <c r="F75" s="10" t="n"/>
      <c r="G75" s="10" t="n"/>
      <c r="H75" s="20">
        <f>IF(N(F75)+N(G75)=0,"",ROUND((N(F75)+N(G75))*IF(E75="21%",21,IF(E75="9%",9,0))/(100+IF(E75="21%",21,IF(E75="9%",9,0))),2))</f>
        <v/>
      </c>
      <c r="I75" s="20">
        <f>IF(N(F75)+N(G75)=0,"",$B$7+SUM($F$12:F75)-SUM($G$12:G75))</f>
        <v/>
      </c>
    </row>
    <row r="76">
      <c r="A76" s="19" t="n"/>
      <c r="B76" s="6" t="n"/>
      <c r="C76" s="6" t="n"/>
      <c r="D76" s="6" t="n"/>
      <c r="E76" s="6" t="n"/>
      <c r="F76" s="10" t="n"/>
      <c r="G76" s="10" t="n"/>
      <c r="H76" s="20">
        <f>IF(N(F76)+N(G76)=0,"",ROUND((N(F76)+N(G76))*IF(E76="21%",21,IF(E76="9%",9,0))/(100+IF(E76="21%",21,IF(E76="9%",9,0))),2))</f>
        <v/>
      </c>
      <c r="I76" s="20">
        <f>IF(N(F76)+N(G76)=0,"",$B$7+SUM($F$12:F76)-SUM($G$12:G76))</f>
        <v/>
      </c>
    </row>
    <row r="77">
      <c r="A77" s="19" t="n"/>
      <c r="B77" s="6" t="n"/>
      <c r="C77" s="6" t="n"/>
      <c r="D77" s="6" t="n"/>
      <c r="E77" s="6" t="n"/>
      <c r="F77" s="10" t="n"/>
      <c r="G77" s="10" t="n"/>
      <c r="H77" s="20">
        <f>IF(N(F77)+N(G77)=0,"",ROUND((N(F77)+N(G77))*IF(E77="21%",21,IF(E77="9%",9,0))/(100+IF(E77="21%",21,IF(E77="9%",9,0))),2))</f>
        <v/>
      </c>
      <c r="I77" s="20">
        <f>IF(N(F77)+N(G77)=0,"",$B$7+SUM($F$12:F77)-SUM($G$12:G77))</f>
        <v/>
      </c>
    </row>
    <row r="78">
      <c r="A78" s="19" t="n"/>
      <c r="B78" s="6" t="n"/>
      <c r="C78" s="6" t="n"/>
      <c r="D78" s="6" t="n"/>
      <c r="E78" s="6" t="n"/>
      <c r="F78" s="10" t="n"/>
      <c r="G78" s="10" t="n"/>
      <c r="H78" s="20">
        <f>IF(N(F78)+N(G78)=0,"",ROUND((N(F78)+N(G78))*IF(E78="21%",21,IF(E78="9%",9,0))/(100+IF(E78="21%",21,IF(E78="9%",9,0))),2))</f>
        <v/>
      </c>
      <c r="I78" s="20">
        <f>IF(N(F78)+N(G78)=0,"",$B$7+SUM($F$12:F78)-SUM($G$12:G78))</f>
        <v/>
      </c>
    </row>
    <row r="79">
      <c r="A79" s="19" t="n"/>
      <c r="B79" s="6" t="n"/>
      <c r="C79" s="6" t="n"/>
      <c r="D79" s="6" t="n"/>
      <c r="E79" s="6" t="n"/>
      <c r="F79" s="10" t="n"/>
      <c r="G79" s="10" t="n"/>
      <c r="H79" s="20">
        <f>IF(N(F79)+N(G79)=0,"",ROUND((N(F79)+N(G79))*IF(E79="21%",21,IF(E79="9%",9,0))/(100+IF(E79="21%",21,IF(E79="9%",9,0))),2))</f>
        <v/>
      </c>
      <c r="I79" s="20">
        <f>IF(N(F79)+N(G79)=0,"",$B$7+SUM($F$12:F79)-SUM($G$12:G79))</f>
        <v/>
      </c>
    </row>
    <row r="80">
      <c r="A80" s="19" t="n"/>
      <c r="B80" s="6" t="n"/>
      <c r="C80" s="6" t="n"/>
      <c r="D80" s="6" t="n"/>
      <c r="E80" s="6" t="n"/>
      <c r="F80" s="10" t="n"/>
      <c r="G80" s="10" t="n"/>
      <c r="H80" s="20">
        <f>IF(N(F80)+N(G80)=0,"",ROUND((N(F80)+N(G80))*IF(E80="21%",21,IF(E80="9%",9,0))/(100+IF(E80="21%",21,IF(E80="9%",9,0))),2))</f>
        <v/>
      </c>
      <c r="I80" s="20">
        <f>IF(N(F80)+N(G80)=0,"",$B$7+SUM($F$12:F80)-SUM($G$12:G80))</f>
        <v/>
      </c>
    </row>
    <row r="81">
      <c r="A81" s="19" t="n"/>
      <c r="B81" s="6" t="n"/>
      <c r="C81" s="6" t="n"/>
      <c r="D81" s="6" t="n"/>
      <c r="E81" s="6" t="n"/>
      <c r="F81" s="10" t="n"/>
      <c r="G81" s="10" t="n"/>
      <c r="H81" s="20">
        <f>IF(N(F81)+N(G81)=0,"",ROUND((N(F81)+N(G81))*IF(E81="21%",21,IF(E81="9%",9,0))/(100+IF(E81="21%",21,IF(E81="9%",9,0))),2))</f>
        <v/>
      </c>
      <c r="I81" s="20">
        <f>IF(N(F81)+N(G81)=0,"",$B$7+SUM($F$12:F81)-SUM($G$12:G81))</f>
        <v/>
      </c>
    </row>
    <row r="82">
      <c r="A82" s="19" t="n"/>
      <c r="B82" s="6" t="n"/>
      <c r="C82" s="6" t="n"/>
      <c r="D82" s="6" t="n"/>
      <c r="E82" s="6" t="n"/>
      <c r="F82" s="10" t="n"/>
      <c r="G82" s="10" t="n"/>
      <c r="H82" s="20">
        <f>IF(N(F82)+N(G82)=0,"",ROUND((N(F82)+N(G82))*IF(E82="21%",21,IF(E82="9%",9,0))/(100+IF(E82="21%",21,IF(E82="9%",9,0))),2))</f>
        <v/>
      </c>
      <c r="I82" s="20">
        <f>IF(N(F82)+N(G82)=0,"",$B$7+SUM($F$12:F82)-SUM($G$12:G82))</f>
        <v/>
      </c>
    </row>
    <row r="83">
      <c r="A83" s="19" t="n"/>
      <c r="B83" s="6" t="n"/>
      <c r="C83" s="6" t="n"/>
      <c r="D83" s="6" t="n"/>
      <c r="E83" s="6" t="n"/>
      <c r="F83" s="10" t="n"/>
      <c r="G83" s="10" t="n"/>
      <c r="H83" s="20">
        <f>IF(N(F83)+N(G83)=0,"",ROUND((N(F83)+N(G83))*IF(E83="21%",21,IF(E83="9%",9,0))/(100+IF(E83="21%",21,IF(E83="9%",9,0))),2))</f>
        <v/>
      </c>
      <c r="I83" s="20">
        <f>IF(N(F83)+N(G83)=0,"",$B$7+SUM($F$12:F83)-SUM($G$12:G83))</f>
        <v/>
      </c>
    </row>
    <row r="84">
      <c r="A84" s="19" t="n"/>
      <c r="B84" s="6" t="n"/>
      <c r="C84" s="6" t="n"/>
      <c r="D84" s="6" t="n"/>
      <c r="E84" s="6" t="n"/>
      <c r="F84" s="10" t="n"/>
      <c r="G84" s="10" t="n"/>
      <c r="H84" s="20">
        <f>IF(N(F84)+N(G84)=0,"",ROUND((N(F84)+N(G84))*IF(E84="21%",21,IF(E84="9%",9,0))/(100+IF(E84="21%",21,IF(E84="9%",9,0))),2))</f>
        <v/>
      </c>
      <c r="I84" s="20">
        <f>IF(N(F84)+N(G84)=0,"",$B$7+SUM($F$12:F84)-SUM($G$12:G84))</f>
        <v/>
      </c>
    </row>
    <row r="85">
      <c r="A85" s="19" t="n"/>
      <c r="B85" s="6" t="n"/>
      <c r="C85" s="6" t="n"/>
      <c r="D85" s="6" t="n"/>
      <c r="E85" s="6" t="n"/>
      <c r="F85" s="10" t="n"/>
      <c r="G85" s="10" t="n"/>
      <c r="H85" s="20">
        <f>IF(N(F85)+N(G85)=0,"",ROUND((N(F85)+N(G85))*IF(E85="21%",21,IF(E85="9%",9,0))/(100+IF(E85="21%",21,IF(E85="9%",9,0))),2))</f>
        <v/>
      </c>
      <c r="I85" s="20">
        <f>IF(N(F85)+N(G85)=0,"",$B$7+SUM($F$12:F85)-SUM($G$12:G85))</f>
        <v/>
      </c>
    </row>
    <row r="86">
      <c r="A86" s="19" t="n"/>
      <c r="B86" s="6" t="n"/>
      <c r="C86" s="6" t="n"/>
      <c r="D86" s="6" t="n"/>
      <c r="E86" s="6" t="n"/>
      <c r="F86" s="10" t="n"/>
      <c r="G86" s="10" t="n"/>
      <c r="H86" s="20">
        <f>IF(N(F86)+N(G86)=0,"",ROUND((N(F86)+N(G86))*IF(E86="21%",21,IF(E86="9%",9,0))/(100+IF(E86="21%",21,IF(E86="9%",9,0))),2))</f>
        <v/>
      </c>
      <c r="I86" s="20">
        <f>IF(N(F86)+N(G86)=0,"",$B$7+SUM($F$12:F86)-SUM($G$12:G86))</f>
        <v/>
      </c>
    </row>
    <row r="87">
      <c r="A87" s="19" t="n"/>
      <c r="B87" s="6" t="n"/>
      <c r="C87" s="6" t="n"/>
      <c r="D87" s="6" t="n"/>
      <c r="E87" s="6" t="n"/>
      <c r="F87" s="10" t="n"/>
      <c r="G87" s="10" t="n"/>
      <c r="H87" s="20">
        <f>IF(N(F87)+N(G87)=0,"",ROUND((N(F87)+N(G87))*IF(E87="21%",21,IF(E87="9%",9,0))/(100+IF(E87="21%",21,IF(E87="9%",9,0))),2))</f>
        <v/>
      </c>
      <c r="I87" s="20">
        <f>IF(N(F87)+N(G87)=0,"",$B$7+SUM($F$12:F87)-SUM($G$12:G87))</f>
        <v/>
      </c>
    </row>
    <row r="88">
      <c r="A88" s="19" t="n"/>
      <c r="B88" s="6" t="n"/>
      <c r="C88" s="6" t="n"/>
      <c r="D88" s="6" t="n"/>
      <c r="E88" s="6" t="n"/>
      <c r="F88" s="10" t="n"/>
      <c r="G88" s="10" t="n"/>
      <c r="H88" s="20">
        <f>IF(N(F88)+N(G88)=0,"",ROUND((N(F88)+N(G88))*IF(E88="21%",21,IF(E88="9%",9,0))/(100+IF(E88="21%",21,IF(E88="9%",9,0))),2))</f>
        <v/>
      </c>
      <c r="I88" s="20">
        <f>IF(N(F88)+N(G88)=0,"",$B$7+SUM($F$12:F88)-SUM($G$12:G88))</f>
        <v/>
      </c>
    </row>
    <row r="89">
      <c r="A89" s="19" t="n"/>
      <c r="B89" s="6" t="n"/>
      <c r="C89" s="6" t="n"/>
      <c r="D89" s="6" t="n"/>
      <c r="E89" s="6" t="n"/>
      <c r="F89" s="10" t="n"/>
      <c r="G89" s="10" t="n"/>
      <c r="H89" s="20">
        <f>IF(N(F89)+N(G89)=0,"",ROUND((N(F89)+N(G89))*IF(E89="21%",21,IF(E89="9%",9,0))/(100+IF(E89="21%",21,IF(E89="9%",9,0))),2))</f>
        <v/>
      </c>
      <c r="I89" s="20">
        <f>IF(N(F89)+N(G89)=0,"",$B$7+SUM($F$12:F89)-SUM($G$12:G89))</f>
        <v/>
      </c>
    </row>
    <row r="90">
      <c r="A90" s="19" t="n"/>
      <c r="B90" s="6" t="n"/>
      <c r="C90" s="6" t="n"/>
      <c r="D90" s="6" t="n"/>
      <c r="E90" s="6" t="n"/>
      <c r="F90" s="10" t="n"/>
      <c r="G90" s="10" t="n"/>
      <c r="H90" s="20">
        <f>IF(N(F90)+N(G90)=0,"",ROUND((N(F90)+N(G90))*IF(E90="21%",21,IF(E90="9%",9,0))/(100+IF(E90="21%",21,IF(E90="9%",9,0))),2))</f>
        <v/>
      </c>
      <c r="I90" s="20">
        <f>IF(N(F90)+N(G90)=0,"",$B$7+SUM($F$12:F90)-SUM($G$12:G90))</f>
        <v/>
      </c>
    </row>
    <row r="91">
      <c r="A91" s="19" t="n"/>
      <c r="B91" s="6" t="n"/>
      <c r="C91" s="6" t="n"/>
      <c r="D91" s="6" t="n"/>
      <c r="E91" s="6" t="n"/>
      <c r="F91" s="10" t="n"/>
      <c r="G91" s="10" t="n"/>
      <c r="H91" s="20">
        <f>IF(N(F91)+N(G91)=0,"",ROUND((N(F91)+N(G91))*IF(E91="21%",21,IF(E91="9%",9,0))/(100+IF(E91="21%",21,IF(E91="9%",9,0))),2))</f>
        <v/>
      </c>
      <c r="I91" s="20">
        <f>IF(N(F91)+N(G91)=0,"",$B$7+SUM($F$12:F91)-SUM($G$12:G91))</f>
        <v/>
      </c>
    </row>
    <row r="92">
      <c r="A92" s="19" t="n"/>
      <c r="B92" s="6" t="n"/>
      <c r="C92" s="6" t="n"/>
      <c r="D92" s="6" t="n"/>
      <c r="E92" s="6" t="n"/>
      <c r="F92" s="10" t="n"/>
      <c r="G92" s="10" t="n"/>
      <c r="H92" s="20">
        <f>IF(N(F92)+N(G92)=0,"",ROUND((N(F92)+N(G92))*IF(E92="21%",21,IF(E92="9%",9,0))/(100+IF(E92="21%",21,IF(E92="9%",9,0))),2))</f>
        <v/>
      </c>
      <c r="I92" s="20">
        <f>IF(N(F92)+N(G92)=0,"",$B$7+SUM($F$12:F92)-SUM($G$12:G92))</f>
        <v/>
      </c>
    </row>
    <row r="93">
      <c r="A93" s="19" t="n"/>
      <c r="B93" s="6" t="n"/>
      <c r="C93" s="6" t="n"/>
      <c r="D93" s="6" t="n"/>
      <c r="E93" s="6" t="n"/>
      <c r="F93" s="10" t="n"/>
      <c r="G93" s="10" t="n"/>
      <c r="H93" s="20">
        <f>IF(N(F93)+N(G93)=0,"",ROUND((N(F93)+N(G93))*IF(E93="21%",21,IF(E93="9%",9,0))/(100+IF(E93="21%",21,IF(E93="9%",9,0))),2))</f>
        <v/>
      </c>
      <c r="I93" s="20">
        <f>IF(N(F93)+N(G93)=0,"",$B$7+SUM($F$12:F93)-SUM($G$12:G93))</f>
        <v/>
      </c>
    </row>
    <row r="94">
      <c r="A94" s="19" t="n"/>
      <c r="B94" s="6" t="n"/>
      <c r="C94" s="6" t="n"/>
      <c r="D94" s="6" t="n"/>
      <c r="E94" s="6" t="n"/>
      <c r="F94" s="10" t="n"/>
      <c r="G94" s="10" t="n"/>
      <c r="H94" s="20">
        <f>IF(N(F94)+N(G94)=0,"",ROUND((N(F94)+N(G94))*IF(E94="21%",21,IF(E94="9%",9,0))/(100+IF(E94="21%",21,IF(E94="9%",9,0))),2))</f>
        <v/>
      </c>
      <c r="I94" s="20">
        <f>IF(N(F94)+N(G94)=0,"",$B$7+SUM($F$12:F94)-SUM($G$12:G94))</f>
        <v/>
      </c>
    </row>
    <row r="95">
      <c r="A95" s="19" t="n"/>
      <c r="B95" s="6" t="n"/>
      <c r="C95" s="6" t="n"/>
      <c r="D95" s="6" t="n"/>
      <c r="E95" s="6" t="n"/>
      <c r="F95" s="10" t="n"/>
      <c r="G95" s="10" t="n"/>
      <c r="H95" s="20">
        <f>IF(N(F95)+N(G95)=0,"",ROUND((N(F95)+N(G95))*IF(E95="21%",21,IF(E95="9%",9,0))/(100+IF(E95="21%",21,IF(E95="9%",9,0))),2))</f>
        <v/>
      </c>
      <c r="I95" s="20">
        <f>IF(N(F95)+N(G95)=0,"",$B$7+SUM($F$12:F95)-SUM($G$12:G95))</f>
        <v/>
      </c>
    </row>
    <row r="96">
      <c r="A96" s="19" t="n"/>
      <c r="B96" s="6" t="n"/>
      <c r="C96" s="6" t="n"/>
      <c r="D96" s="6" t="n"/>
      <c r="E96" s="6" t="n"/>
      <c r="F96" s="10" t="n"/>
      <c r="G96" s="10" t="n"/>
      <c r="H96" s="20">
        <f>IF(N(F96)+N(G96)=0,"",ROUND((N(F96)+N(G96))*IF(E96="21%",21,IF(E96="9%",9,0))/(100+IF(E96="21%",21,IF(E96="9%",9,0))),2))</f>
        <v/>
      </c>
      <c r="I96" s="20">
        <f>IF(N(F96)+N(G96)=0,"",$B$7+SUM($F$12:F96)-SUM($G$12:G96))</f>
        <v/>
      </c>
    </row>
    <row r="97">
      <c r="A97" s="19" t="n"/>
      <c r="B97" s="6" t="n"/>
      <c r="C97" s="6" t="n"/>
      <c r="D97" s="6" t="n"/>
      <c r="E97" s="6" t="n"/>
      <c r="F97" s="10" t="n"/>
      <c r="G97" s="10" t="n"/>
      <c r="H97" s="20">
        <f>IF(N(F97)+N(G97)=0,"",ROUND((N(F97)+N(G97))*IF(E97="21%",21,IF(E97="9%",9,0))/(100+IF(E97="21%",21,IF(E97="9%",9,0))),2))</f>
        <v/>
      </c>
      <c r="I97" s="20">
        <f>IF(N(F97)+N(G97)=0,"",$B$7+SUM($F$12:F97)-SUM($G$12:G97))</f>
        <v/>
      </c>
    </row>
    <row r="98">
      <c r="A98" s="19" t="n"/>
      <c r="B98" s="6" t="n"/>
      <c r="C98" s="6" t="n"/>
      <c r="D98" s="6" t="n"/>
      <c r="E98" s="6" t="n"/>
      <c r="F98" s="10" t="n"/>
      <c r="G98" s="10" t="n"/>
      <c r="H98" s="20">
        <f>IF(N(F98)+N(G98)=0,"",ROUND((N(F98)+N(G98))*IF(E98="21%",21,IF(E98="9%",9,0))/(100+IF(E98="21%",21,IF(E98="9%",9,0))),2))</f>
        <v/>
      </c>
      <c r="I98" s="20">
        <f>IF(N(F98)+N(G98)=0,"",$B$7+SUM($F$12:F98)-SUM($G$12:G98))</f>
        <v/>
      </c>
    </row>
    <row r="99">
      <c r="A99" s="19" t="n"/>
      <c r="B99" s="6" t="n"/>
      <c r="C99" s="6" t="n"/>
      <c r="D99" s="6" t="n"/>
      <c r="E99" s="6" t="n"/>
      <c r="F99" s="10" t="n"/>
      <c r="G99" s="10" t="n"/>
      <c r="H99" s="20">
        <f>IF(N(F99)+N(G99)=0,"",ROUND((N(F99)+N(G99))*IF(E99="21%",21,IF(E99="9%",9,0))/(100+IF(E99="21%",21,IF(E99="9%",9,0))),2))</f>
        <v/>
      </c>
      <c r="I99" s="20">
        <f>IF(N(F99)+N(G99)=0,"",$B$7+SUM($F$12:F99)-SUM($G$12:G99))</f>
        <v/>
      </c>
    </row>
    <row r="100">
      <c r="A100" s="19" t="n"/>
      <c r="B100" s="6" t="n"/>
      <c r="C100" s="6" t="n"/>
      <c r="D100" s="6" t="n"/>
      <c r="E100" s="6" t="n"/>
      <c r="F100" s="10" t="n"/>
      <c r="G100" s="10" t="n"/>
      <c r="H100" s="20">
        <f>IF(N(F100)+N(G100)=0,"",ROUND((N(F100)+N(G100))*IF(E100="21%",21,IF(E100="9%",9,0))/(100+IF(E100="21%",21,IF(E100="9%",9,0))),2))</f>
        <v/>
      </c>
      <c r="I100" s="20">
        <f>IF(N(F100)+N(G100)=0,"",$B$7+SUM($F$12:F100)-SUM($G$12:G100))</f>
        <v/>
      </c>
    </row>
    <row r="101">
      <c r="A101" s="19" t="n"/>
      <c r="B101" s="6" t="n"/>
      <c r="C101" s="6" t="n"/>
      <c r="D101" s="6" t="n"/>
      <c r="E101" s="6" t="n"/>
      <c r="F101" s="10" t="n"/>
      <c r="G101" s="10" t="n"/>
      <c r="H101" s="20">
        <f>IF(N(F101)+N(G101)=0,"",ROUND((N(F101)+N(G101))*IF(E101="21%",21,IF(E101="9%",9,0))/(100+IF(E101="21%",21,IF(E101="9%",9,0))),2))</f>
        <v/>
      </c>
      <c r="I101" s="20">
        <f>IF(N(F101)+N(G101)=0,"",$B$7+SUM($F$12:F101)-SUM($G$12:G101))</f>
        <v/>
      </c>
    </row>
    <row r="102">
      <c r="A102" s="19" t="n"/>
      <c r="B102" s="6" t="n"/>
      <c r="C102" s="6" t="n"/>
      <c r="D102" s="6" t="n"/>
      <c r="E102" s="6" t="n"/>
      <c r="F102" s="10" t="n"/>
      <c r="G102" s="10" t="n"/>
      <c r="H102" s="20">
        <f>IF(N(F102)+N(G102)=0,"",ROUND((N(F102)+N(G102))*IF(E102="21%",21,IF(E102="9%",9,0))/(100+IF(E102="21%",21,IF(E102="9%",9,0))),2))</f>
        <v/>
      </c>
      <c r="I102" s="20">
        <f>IF(N(F102)+N(G102)=0,"",$B$7+SUM($F$12:F102)-SUM($G$12:G102))</f>
        <v/>
      </c>
    </row>
    <row r="103">
      <c r="A103" s="19" t="n"/>
      <c r="B103" s="6" t="n"/>
      <c r="C103" s="6" t="n"/>
      <c r="D103" s="6" t="n"/>
      <c r="E103" s="6" t="n"/>
      <c r="F103" s="10" t="n"/>
      <c r="G103" s="10" t="n"/>
      <c r="H103" s="20">
        <f>IF(N(F103)+N(G103)=0,"",ROUND((N(F103)+N(G103))*IF(E103="21%",21,IF(E103="9%",9,0))/(100+IF(E103="21%",21,IF(E103="9%",9,0))),2))</f>
        <v/>
      </c>
      <c r="I103" s="20">
        <f>IF(N(F103)+N(G103)=0,"",$B$7+SUM($F$12:F103)-SUM($G$12:G103))</f>
        <v/>
      </c>
    </row>
    <row r="104">
      <c r="A104" s="19" t="n"/>
      <c r="B104" s="6" t="n"/>
      <c r="C104" s="6" t="n"/>
      <c r="D104" s="6" t="n"/>
      <c r="E104" s="6" t="n"/>
      <c r="F104" s="10" t="n"/>
      <c r="G104" s="10" t="n"/>
      <c r="H104" s="20">
        <f>IF(N(F104)+N(G104)=0,"",ROUND((N(F104)+N(G104))*IF(E104="21%",21,IF(E104="9%",9,0))/(100+IF(E104="21%",21,IF(E104="9%",9,0))),2))</f>
        <v/>
      </c>
      <c r="I104" s="20">
        <f>IF(N(F104)+N(G104)=0,"",$B$7+SUM($F$12:F104)-SUM($G$12:G104))</f>
        <v/>
      </c>
    </row>
    <row r="105">
      <c r="A105" s="19" t="n"/>
      <c r="B105" s="6" t="n"/>
      <c r="C105" s="6" t="n"/>
      <c r="D105" s="6" t="n"/>
      <c r="E105" s="6" t="n"/>
      <c r="F105" s="10" t="n"/>
      <c r="G105" s="10" t="n"/>
      <c r="H105" s="20">
        <f>IF(N(F105)+N(G105)=0,"",ROUND((N(F105)+N(G105))*IF(E105="21%",21,IF(E105="9%",9,0))/(100+IF(E105="21%",21,IF(E105="9%",9,0))),2))</f>
        <v/>
      </c>
      <c r="I105" s="20">
        <f>IF(N(F105)+N(G105)=0,"",$B$7+SUM($F$12:F105)-SUM($G$12:G105))</f>
        <v/>
      </c>
    </row>
    <row r="106">
      <c r="A106" s="19" t="n"/>
      <c r="B106" s="6" t="n"/>
      <c r="C106" s="6" t="n"/>
      <c r="D106" s="6" t="n"/>
      <c r="E106" s="6" t="n"/>
      <c r="F106" s="10" t="n"/>
      <c r="G106" s="10" t="n"/>
      <c r="H106" s="20">
        <f>IF(N(F106)+N(G106)=0,"",ROUND((N(F106)+N(G106))*IF(E106="21%",21,IF(E106="9%",9,0))/(100+IF(E106="21%",21,IF(E106="9%",9,0))),2))</f>
        <v/>
      </c>
      <c r="I106" s="20">
        <f>IF(N(F106)+N(G106)=0,"",$B$7+SUM($F$12:F106)-SUM($G$12:G106))</f>
        <v/>
      </c>
    </row>
    <row r="107">
      <c r="A107" s="19" t="n"/>
      <c r="B107" s="6" t="n"/>
      <c r="C107" s="6" t="n"/>
      <c r="D107" s="6" t="n"/>
      <c r="E107" s="6" t="n"/>
      <c r="F107" s="10" t="n"/>
      <c r="G107" s="10" t="n"/>
      <c r="H107" s="20">
        <f>IF(N(F107)+N(G107)=0,"",ROUND((N(F107)+N(G107))*IF(E107="21%",21,IF(E107="9%",9,0))/(100+IF(E107="21%",21,IF(E107="9%",9,0))),2))</f>
        <v/>
      </c>
      <c r="I107" s="20">
        <f>IF(N(F107)+N(G107)=0,"",$B$7+SUM($F$12:F107)-SUM($G$12:G107))</f>
        <v/>
      </c>
    </row>
    <row r="108">
      <c r="A108" s="19" t="n"/>
      <c r="B108" s="6" t="n"/>
      <c r="C108" s="6" t="n"/>
      <c r="D108" s="6" t="n"/>
      <c r="E108" s="6" t="n"/>
      <c r="F108" s="10" t="n"/>
      <c r="G108" s="10" t="n"/>
      <c r="H108" s="20">
        <f>IF(N(F108)+N(G108)=0,"",ROUND((N(F108)+N(G108))*IF(E108="21%",21,IF(E108="9%",9,0))/(100+IF(E108="21%",21,IF(E108="9%",9,0))),2))</f>
        <v/>
      </c>
      <c r="I108" s="20">
        <f>IF(N(F108)+N(G108)=0,"",$B$7+SUM($F$12:F108)-SUM($G$12:G108))</f>
        <v/>
      </c>
    </row>
    <row r="109">
      <c r="A109" s="19" t="n"/>
      <c r="B109" s="6" t="n"/>
      <c r="C109" s="6" t="n"/>
      <c r="D109" s="6" t="n"/>
      <c r="E109" s="6" t="n"/>
      <c r="F109" s="10" t="n"/>
      <c r="G109" s="10" t="n"/>
      <c r="H109" s="20">
        <f>IF(N(F109)+N(G109)=0,"",ROUND((N(F109)+N(G109))*IF(E109="21%",21,IF(E109="9%",9,0))/(100+IF(E109="21%",21,IF(E109="9%",9,0))),2))</f>
        <v/>
      </c>
      <c r="I109" s="20">
        <f>IF(N(F109)+N(G109)=0,"",$B$7+SUM($F$12:F109)-SUM($G$12:G109))</f>
        <v/>
      </c>
    </row>
    <row r="110">
      <c r="A110" s="19" t="n"/>
      <c r="B110" s="6" t="n"/>
      <c r="C110" s="6" t="n"/>
      <c r="D110" s="6" t="n"/>
      <c r="E110" s="6" t="n"/>
      <c r="F110" s="10" t="n"/>
      <c r="G110" s="10" t="n"/>
      <c r="H110" s="20">
        <f>IF(N(F110)+N(G110)=0,"",ROUND((N(F110)+N(G110))*IF(E110="21%",21,IF(E110="9%",9,0))/(100+IF(E110="21%",21,IF(E110="9%",9,0))),2))</f>
        <v/>
      </c>
      <c r="I110" s="20">
        <f>IF(N(F110)+N(G110)=0,"",$B$7+SUM($F$12:F110)-SUM($G$12:G110))</f>
        <v/>
      </c>
    </row>
    <row r="111">
      <c r="A111" s="19" t="n"/>
      <c r="B111" s="6" t="n"/>
      <c r="C111" s="6" t="n"/>
      <c r="D111" s="6" t="n"/>
      <c r="E111" s="6" t="n"/>
      <c r="F111" s="10" t="n"/>
      <c r="G111" s="10" t="n"/>
      <c r="H111" s="20">
        <f>IF(N(F111)+N(G111)=0,"",ROUND((N(F111)+N(G111))*IF(E111="21%",21,IF(E111="9%",9,0))/(100+IF(E111="21%",21,IF(E111="9%",9,0))),2))</f>
        <v/>
      </c>
      <c r="I111" s="20">
        <f>IF(N(F111)+N(G111)=0,"",$B$7+SUM($F$12:F111)-SUM($G$12:G111))</f>
        <v/>
      </c>
    </row>
    <row r="112">
      <c r="A112" s="19" t="n"/>
      <c r="B112" s="6" t="n"/>
      <c r="C112" s="6" t="n"/>
      <c r="D112" s="6" t="n"/>
      <c r="E112" s="6" t="n"/>
      <c r="F112" s="10" t="n"/>
      <c r="G112" s="10" t="n"/>
      <c r="H112" s="20">
        <f>IF(N(F112)+N(G112)=0,"",ROUND((N(F112)+N(G112))*IF(E112="21%",21,IF(E112="9%",9,0))/(100+IF(E112="21%",21,IF(E112="9%",9,0))),2))</f>
        <v/>
      </c>
      <c r="I112" s="20">
        <f>IF(N(F112)+N(G112)=0,"",$B$7+SUM($F$12:F112)-SUM($G$12:G112))</f>
        <v/>
      </c>
    </row>
    <row r="113">
      <c r="A113" s="19" t="n"/>
      <c r="B113" s="6" t="n"/>
      <c r="C113" s="6" t="n"/>
      <c r="D113" s="6" t="n"/>
      <c r="E113" s="6" t="n"/>
      <c r="F113" s="10" t="n"/>
      <c r="G113" s="10" t="n"/>
      <c r="H113" s="20">
        <f>IF(N(F113)+N(G113)=0,"",ROUND((N(F113)+N(G113))*IF(E113="21%",21,IF(E113="9%",9,0))/(100+IF(E113="21%",21,IF(E113="9%",9,0))),2))</f>
        <v/>
      </c>
      <c r="I113" s="20">
        <f>IF(N(F113)+N(G113)=0,"",$B$7+SUM($F$12:F113)-SUM($G$12:G113))</f>
        <v/>
      </c>
    </row>
    <row r="114">
      <c r="A114" s="19" t="n"/>
      <c r="B114" s="6" t="n"/>
      <c r="C114" s="6" t="n"/>
      <c r="D114" s="6" t="n"/>
      <c r="E114" s="6" t="n"/>
      <c r="F114" s="10" t="n"/>
      <c r="G114" s="10" t="n"/>
      <c r="H114" s="20">
        <f>IF(N(F114)+N(G114)=0,"",ROUND((N(F114)+N(G114))*IF(E114="21%",21,IF(E114="9%",9,0))/(100+IF(E114="21%",21,IF(E114="9%",9,0))),2))</f>
        <v/>
      </c>
      <c r="I114" s="20">
        <f>IF(N(F114)+N(G114)=0,"",$B$7+SUM($F$12:F114)-SUM($G$12:G114))</f>
        <v/>
      </c>
    </row>
    <row r="115">
      <c r="A115" s="19" t="n"/>
      <c r="B115" s="6" t="n"/>
      <c r="C115" s="6" t="n"/>
      <c r="D115" s="6" t="n"/>
      <c r="E115" s="6" t="n"/>
      <c r="F115" s="10" t="n"/>
      <c r="G115" s="10" t="n"/>
      <c r="H115" s="20">
        <f>IF(N(F115)+N(G115)=0,"",ROUND((N(F115)+N(G115))*IF(E115="21%",21,IF(E115="9%",9,0))/(100+IF(E115="21%",21,IF(E115="9%",9,0))),2))</f>
        <v/>
      </c>
      <c r="I115" s="20">
        <f>IF(N(F115)+N(G115)=0,"",$B$7+SUM($F$12:F115)-SUM($G$12:G115))</f>
        <v/>
      </c>
    </row>
    <row r="116">
      <c r="A116" s="19" t="n"/>
      <c r="B116" s="6" t="n"/>
      <c r="C116" s="6" t="n"/>
      <c r="D116" s="6" t="n"/>
      <c r="E116" s="6" t="n"/>
      <c r="F116" s="10" t="n"/>
      <c r="G116" s="10" t="n"/>
      <c r="H116" s="20">
        <f>IF(N(F116)+N(G116)=0,"",ROUND((N(F116)+N(G116))*IF(E116="21%",21,IF(E116="9%",9,0))/(100+IF(E116="21%",21,IF(E116="9%",9,0))),2))</f>
        <v/>
      </c>
      <c r="I116" s="20">
        <f>IF(N(F116)+N(G116)=0,"",$B$7+SUM($F$12:F116)-SUM($G$12:G116))</f>
        <v/>
      </c>
    </row>
    <row r="117">
      <c r="A117" s="19" t="n"/>
      <c r="B117" s="6" t="n"/>
      <c r="C117" s="6" t="n"/>
      <c r="D117" s="6" t="n"/>
      <c r="E117" s="6" t="n"/>
      <c r="F117" s="10" t="n"/>
      <c r="G117" s="10" t="n"/>
      <c r="H117" s="20">
        <f>IF(N(F117)+N(G117)=0,"",ROUND((N(F117)+N(G117))*IF(E117="21%",21,IF(E117="9%",9,0))/(100+IF(E117="21%",21,IF(E117="9%",9,0))),2))</f>
        <v/>
      </c>
      <c r="I117" s="20">
        <f>IF(N(F117)+N(G117)=0,"",$B$7+SUM($F$12:F117)-SUM($G$12:G117))</f>
        <v/>
      </c>
    </row>
    <row r="118">
      <c r="A118" s="19" t="n"/>
      <c r="B118" s="6" t="n"/>
      <c r="C118" s="6" t="n"/>
      <c r="D118" s="6" t="n"/>
      <c r="E118" s="6" t="n"/>
      <c r="F118" s="10" t="n"/>
      <c r="G118" s="10" t="n"/>
      <c r="H118" s="20">
        <f>IF(N(F118)+N(G118)=0,"",ROUND((N(F118)+N(G118))*IF(E118="21%",21,IF(E118="9%",9,0))/(100+IF(E118="21%",21,IF(E118="9%",9,0))),2))</f>
        <v/>
      </c>
      <c r="I118" s="20">
        <f>IF(N(F118)+N(G118)=0,"",$B$7+SUM($F$12:F118)-SUM($G$12:G118))</f>
        <v/>
      </c>
    </row>
    <row r="119">
      <c r="A119" s="19" t="n"/>
      <c r="B119" s="6" t="n"/>
      <c r="C119" s="6" t="n"/>
      <c r="D119" s="6" t="n"/>
      <c r="E119" s="6" t="n"/>
      <c r="F119" s="10" t="n"/>
      <c r="G119" s="10" t="n"/>
      <c r="H119" s="20">
        <f>IF(N(F119)+N(G119)=0,"",ROUND((N(F119)+N(G119))*IF(E119="21%",21,IF(E119="9%",9,0))/(100+IF(E119="21%",21,IF(E119="9%",9,0))),2))</f>
        <v/>
      </c>
      <c r="I119" s="20">
        <f>IF(N(F119)+N(G119)=0,"",$B$7+SUM($F$12:F119)-SUM($G$12:G119))</f>
        <v/>
      </c>
    </row>
    <row r="120">
      <c r="A120" s="19" t="n"/>
      <c r="B120" s="6" t="n"/>
      <c r="C120" s="6" t="n"/>
      <c r="D120" s="6" t="n"/>
      <c r="E120" s="6" t="n"/>
      <c r="F120" s="10" t="n"/>
      <c r="G120" s="10" t="n"/>
      <c r="H120" s="20">
        <f>IF(N(F120)+N(G120)=0,"",ROUND((N(F120)+N(G120))*IF(E120="21%",21,IF(E120="9%",9,0))/(100+IF(E120="21%",21,IF(E120="9%",9,0))),2))</f>
        <v/>
      </c>
      <c r="I120" s="20">
        <f>IF(N(F120)+N(G120)=0,"",$B$7+SUM($F$12:F120)-SUM($G$12:G120))</f>
        <v/>
      </c>
    </row>
    <row r="121">
      <c r="A121" s="19" t="n"/>
      <c r="B121" s="6" t="n"/>
      <c r="C121" s="6" t="n"/>
      <c r="D121" s="6" t="n"/>
      <c r="E121" s="6" t="n"/>
      <c r="F121" s="10" t="n"/>
      <c r="G121" s="10" t="n"/>
      <c r="H121" s="20">
        <f>IF(N(F121)+N(G121)=0,"",ROUND((N(F121)+N(G121))*IF(E121="21%",21,IF(E121="9%",9,0))/(100+IF(E121="21%",21,IF(E121="9%",9,0))),2))</f>
        <v/>
      </c>
      <c r="I121" s="20">
        <f>IF(N(F121)+N(G121)=0,"",$B$7+SUM($F$12:F121)-SUM($G$12:G121))</f>
        <v/>
      </c>
    </row>
    <row r="122">
      <c r="A122" s="19" t="n"/>
      <c r="B122" s="6" t="n"/>
      <c r="C122" s="6" t="n"/>
      <c r="D122" s="6" t="n"/>
      <c r="E122" s="6" t="n"/>
      <c r="F122" s="10" t="n"/>
      <c r="G122" s="10" t="n"/>
      <c r="H122" s="20">
        <f>IF(N(F122)+N(G122)=0,"",ROUND((N(F122)+N(G122))*IF(E122="21%",21,IF(E122="9%",9,0))/(100+IF(E122="21%",21,IF(E122="9%",9,0))),2))</f>
        <v/>
      </c>
      <c r="I122" s="20">
        <f>IF(N(F122)+N(G122)=0,"",$B$7+SUM($F$12:F122)-SUM($G$12:G122))</f>
        <v/>
      </c>
    </row>
    <row r="123">
      <c r="A123" s="19" t="n"/>
      <c r="B123" s="6" t="n"/>
      <c r="C123" s="6" t="n"/>
      <c r="D123" s="6" t="n"/>
      <c r="E123" s="6" t="n"/>
      <c r="F123" s="10" t="n"/>
      <c r="G123" s="10" t="n"/>
      <c r="H123" s="20">
        <f>IF(N(F123)+N(G123)=0,"",ROUND((N(F123)+N(G123))*IF(E123="21%",21,IF(E123="9%",9,0))/(100+IF(E123="21%",21,IF(E123="9%",9,0))),2))</f>
        <v/>
      </c>
      <c r="I123" s="20">
        <f>IF(N(F123)+N(G123)=0,"",$B$7+SUM($F$12:F123)-SUM($G$12:G123))</f>
        <v/>
      </c>
    </row>
    <row r="124">
      <c r="A124" s="19" t="n"/>
      <c r="B124" s="6" t="n"/>
      <c r="C124" s="6" t="n"/>
      <c r="D124" s="6" t="n"/>
      <c r="E124" s="6" t="n"/>
      <c r="F124" s="10" t="n"/>
      <c r="G124" s="10" t="n"/>
      <c r="H124" s="20">
        <f>IF(N(F124)+N(G124)=0,"",ROUND((N(F124)+N(G124))*IF(E124="21%",21,IF(E124="9%",9,0))/(100+IF(E124="21%",21,IF(E124="9%",9,0))),2))</f>
        <v/>
      </c>
      <c r="I124" s="20">
        <f>IF(N(F124)+N(G124)=0,"",$B$7+SUM($F$12:F124)-SUM($G$12:G124))</f>
        <v/>
      </c>
    </row>
    <row r="125">
      <c r="A125" s="19" t="n"/>
      <c r="B125" s="6" t="n"/>
      <c r="C125" s="6" t="n"/>
      <c r="D125" s="6" t="n"/>
      <c r="E125" s="6" t="n"/>
      <c r="F125" s="10" t="n"/>
      <c r="G125" s="10" t="n"/>
      <c r="H125" s="20">
        <f>IF(N(F125)+N(G125)=0,"",ROUND((N(F125)+N(G125))*IF(E125="21%",21,IF(E125="9%",9,0))/(100+IF(E125="21%",21,IF(E125="9%",9,0))),2))</f>
        <v/>
      </c>
      <c r="I125" s="20">
        <f>IF(N(F125)+N(G125)=0,"",$B$7+SUM($F$12:F125)-SUM($G$12:G125))</f>
        <v/>
      </c>
    </row>
    <row r="126">
      <c r="A126" s="19" t="n"/>
      <c r="B126" s="6" t="n"/>
      <c r="C126" s="6" t="n"/>
      <c r="D126" s="6" t="n"/>
      <c r="E126" s="6" t="n"/>
      <c r="F126" s="10" t="n"/>
      <c r="G126" s="10" t="n"/>
      <c r="H126" s="20">
        <f>IF(N(F126)+N(G126)=0,"",ROUND((N(F126)+N(G126))*IF(E126="21%",21,IF(E126="9%",9,0))/(100+IF(E126="21%",21,IF(E126="9%",9,0))),2))</f>
        <v/>
      </c>
      <c r="I126" s="20">
        <f>IF(N(F126)+N(G126)=0,"",$B$7+SUM($F$12:F126)-SUM($G$12:G126))</f>
        <v/>
      </c>
    </row>
    <row r="127">
      <c r="A127" s="19" t="n"/>
      <c r="B127" s="6" t="n"/>
      <c r="C127" s="6" t="n"/>
      <c r="D127" s="6" t="n"/>
      <c r="E127" s="6" t="n"/>
      <c r="F127" s="10" t="n"/>
      <c r="G127" s="10" t="n"/>
      <c r="H127" s="20">
        <f>IF(N(F127)+N(G127)=0,"",ROUND((N(F127)+N(G127))*IF(E127="21%",21,IF(E127="9%",9,0))/(100+IF(E127="21%",21,IF(E127="9%",9,0))),2))</f>
        <v/>
      </c>
      <c r="I127" s="20">
        <f>IF(N(F127)+N(G127)=0,"",$B$7+SUM($F$12:F127)-SUM($G$12:G127))</f>
        <v/>
      </c>
    </row>
    <row r="128">
      <c r="A128" s="19" t="n"/>
      <c r="B128" s="6" t="n"/>
      <c r="C128" s="6" t="n"/>
      <c r="D128" s="6" t="n"/>
      <c r="E128" s="6" t="n"/>
      <c r="F128" s="10" t="n"/>
      <c r="G128" s="10" t="n"/>
      <c r="H128" s="20">
        <f>IF(N(F128)+N(G128)=0,"",ROUND((N(F128)+N(G128))*IF(E128="21%",21,IF(E128="9%",9,0))/(100+IF(E128="21%",21,IF(E128="9%",9,0))),2))</f>
        <v/>
      </c>
      <c r="I128" s="20">
        <f>IF(N(F128)+N(G128)=0,"",$B$7+SUM($F$12:F128)-SUM($G$12:G128))</f>
        <v/>
      </c>
    </row>
    <row r="129">
      <c r="A129" s="19" t="n"/>
      <c r="B129" s="6" t="n"/>
      <c r="C129" s="6" t="n"/>
      <c r="D129" s="6" t="n"/>
      <c r="E129" s="6" t="n"/>
      <c r="F129" s="10" t="n"/>
      <c r="G129" s="10" t="n"/>
      <c r="H129" s="20">
        <f>IF(N(F129)+N(G129)=0,"",ROUND((N(F129)+N(G129))*IF(E129="21%",21,IF(E129="9%",9,0))/(100+IF(E129="21%",21,IF(E129="9%",9,0))),2))</f>
        <v/>
      </c>
      <c r="I129" s="20">
        <f>IF(N(F129)+N(G129)=0,"",$B$7+SUM($F$12:F129)-SUM($G$12:G129))</f>
        <v/>
      </c>
    </row>
    <row r="130">
      <c r="A130" s="19" t="n"/>
      <c r="B130" s="6" t="n"/>
      <c r="C130" s="6" t="n"/>
      <c r="D130" s="6" t="n"/>
      <c r="E130" s="6" t="n"/>
      <c r="F130" s="10" t="n"/>
      <c r="G130" s="10" t="n"/>
      <c r="H130" s="20">
        <f>IF(N(F130)+N(G130)=0,"",ROUND((N(F130)+N(G130))*IF(E130="21%",21,IF(E130="9%",9,0))/(100+IF(E130="21%",21,IF(E130="9%",9,0))),2))</f>
        <v/>
      </c>
      <c r="I130" s="20">
        <f>IF(N(F130)+N(G130)=0,"",$B$7+SUM($F$12:F130)-SUM($G$12:G130))</f>
        <v/>
      </c>
    </row>
    <row r="131">
      <c r="A131" s="19" t="n"/>
      <c r="B131" s="6" t="n"/>
      <c r="C131" s="6" t="n"/>
      <c r="D131" s="6" t="n"/>
      <c r="E131" s="6" t="n"/>
      <c r="F131" s="10" t="n"/>
      <c r="G131" s="10" t="n"/>
      <c r="H131" s="20">
        <f>IF(N(F131)+N(G131)=0,"",ROUND((N(F131)+N(G131))*IF(E131="21%",21,IF(E131="9%",9,0))/(100+IF(E131="21%",21,IF(E131="9%",9,0))),2))</f>
        <v/>
      </c>
      <c r="I131" s="20">
        <f>IF(N(F131)+N(G131)=0,"",$B$7+SUM($F$12:F131)-SUM($G$12:G131))</f>
        <v/>
      </c>
    </row>
    <row r="132">
      <c r="A132" s="19" t="n"/>
      <c r="B132" s="6" t="n"/>
      <c r="C132" s="6" t="n"/>
      <c r="D132" s="6" t="n"/>
      <c r="E132" s="6" t="n"/>
      <c r="F132" s="10" t="n"/>
      <c r="G132" s="10" t="n"/>
      <c r="H132" s="20">
        <f>IF(N(F132)+N(G132)=0,"",ROUND((N(F132)+N(G132))*IF(E132="21%",21,IF(E132="9%",9,0))/(100+IF(E132="21%",21,IF(E132="9%",9,0))),2))</f>
        <v/>
      </c>
      <c r="I132" s="20">
        <f>IF(N(F132)+N(G132)=0,"",$B$7+SUM($F$12:F132)-SUM($G$12:G132))</f>
        <v/>
      </c>
    </row>
    <row r="133">
      <c r="A133" s="19" t="n"/>
      <c r="B133" s="6" t="n"/>
      <c r="C133" s="6" t="n"/>
      <c r="D133" s="6" t="n"/>
      <c r="E133" s="6" t="n"/>
      <c r="F133" s="10" t="n"/>
      <c r="G133" s="10" t="n"/>
      <c r="H133" s="20">
        <f>IF(N(F133)+N(G133)=0,"",ROUND((N(F133)+N(G133))*IF(E133="21%",21,IF(E133="9%",9,0))/(100+IF(E133="21%",21,IF(E133="9%",9,0))),2))</f>
        <v/>
      </c>
      <c r="I133" s="20">
        <f>IF(N(F133)+N(G133)=0,"",$B$7+SUM($F$12:F133)-SUM($G$12:G133))</f>
        <v/>
      </c>
    </row>
    <row r="134">
      <c r="A134" s="19" t="n"/>
      <c r="B134" s="6" t="n"/>
      <c r="C134" s="6" t="n"/>
      <c r="D134" s="6" t="n"/>
      <c r="E134" s="6" t="n"/>
      <c r="F134" s="10" t="n"/>
      <c r="G134" s="10" t="n"/>
      <c r="H134" s="20">
        <f>IF(N(F134)+N(G134)=0,"",ROUND((N(F134)+N(G134))*IF(E134="21%",21,IF(E134="9%",9,0))/(100+IF(E134="21%",21,IF(E134="9%",9,0))),2))</f>
        <v/>
      </c>
      <c r="I134" s="20">
        <f>IF(N(F134)+N(G134)=0,"",$B$7+SUM($F$12:F134)-SUM($G$12:G134))</f>
        <v/>
      </c>
    </row>
    <row r="135">
      <c r="A135" s="19" t="n"/>
      <c r="B135" s="6" t="n"/>
      <c r="C135" s="6" t="n"/>
      <c r="D135" s="6" t="n"/>
      <c r="E135" s="6" t="n"/>
      <c r="F135" s="10" t="n"/>
      <c r="G135" s="10" t="n"/>
      <c r="H135" s="20">
        <f>IF(N(F135)+N(G135)=0,"",ROUND((N(F135)+N(G135))*IF(E135="21%",21,IF(E135="9%",9,0))/(100+IF(E135="21%",21,IF(E135="9%",9,0))),2))</f>
        <v/>
      </c>
      <c r="I135" s="20">
        <f>IF(N(F135)+N(G135)=0,"",$B$7+SUM($F$12:F135)-SUM($G$12:G135))</f>
        <v/>
      </c>
    </row>
    <row r="136">
      <c r="A136" s="19" t="n"/>
      <c r="B136" s="6" t="n"/>
      <c r="C136" s="6" t="n"/>
      <c r="D136" s="6" t="n"/>
      <c r="E136" s="6" t="n"/>
      <c r="F136" s="10" t="n"/>
      <c r="G136" s="10" t="n"/>
      <c r="H136" s="20">
        <f>IF(N(F136)+N(G136)=0,"",ROUND((N(F136)+N(G136))*IF(E136="21%",21,IF(E136="9%",9,0))/(100+IF(E136="21%",21,IF(E136="9%",9,0))),2))</f>
        <v/>
      </c>
      <c r="I136" s="20">
        <f>IF(N(F136)+N(G136)=0,"",$B$7+SUM($F$12:F136)-SUM($G$12:G136))</f>
        <v/>
      </c>
    </row>
    <row r="137">
      <c r="A137" s="19" t="n"/>
      <c r="B137" s="6" t="n"/>
      <c r="C137" s="6" t="n"/>
      <c r="D137" s="6" t="n"/>
      <c r="E137" s="6" t="n"/>
      <c r="F137" s="10" t="n"/>
      <c r="G137" s="10" t="n"/>
      <c r="H137" s="20">
        <f>IF(N(F137)+N(G137)=0,"",ROUND((N(F137)+N(G137))*IF(E137="21%",21,IF(E137="9%",9,0))/(100+IF(E137="21%",21,IF(E137="9%",9,0))),2))</f>
        <v/>
      </c>
      <c r="I137" s="20">
        <f>IF(N(F137)+N(G137)=0,"",$B$7+SUM($F$12:F137)-SUM($G$12:G137))</f>
        <v/>
      </c>
    </row>
    <row r="138">
      <c r="A138" s="19" t="n"/>
      <c r="B138" s="6" t="n"/>
      <c r="C138" s="6" t="n"/>
      <c r="D138" s="6" t="n"/>
      <c r="E138" s="6" t="n"/>
      <c r="F138" s="10" t="n"/>
      <c r="G138" s="10" t="n"/>
      <c r="H138" s="20">
        <f>IF(N(F138)+N(G138)=0,"",ROUND((N(F138)+N(G138))*IF(E138="21%",21,IF(E138="9%",9,0))/(100+IF(E138="21%",21,IF(E138="9%",9,0))),2))</f>
        <v/>
      </c>
      <c r="I138" s="20">
        <f>IF(N(F138)+N(G138)=0,"",$B$7+SUM($F$12:F138)-SUM($G$12:G138))</f>
        <v/>
      </c>
    </row>
    <row r="139">
      <c r="A139" s="19" t="n"/>
      <c r="B139" s="6" t="n"/>
      <c r="C139" s="6" t="n"/>
      <c r="D139" s="6" t="n"/>
      <c r="E139" s="6" t="n"/>
      <c r="F139" s="10" t="n"/>
      <c r="G139" s="10" t="n"/>
      <c r="H139" s="20">
        <f>IF(N(F139)+N(G139)=0,"",ROUND((N(F139)+N(G139))*IF(E139="21%",21,IF(E139="9%",9,0))/(100+IF(E139="21%",21,IF(E139="9%",9,0))),2))</f>
        <v/>
      </c>
      <c r="I139" s="20">
        <f>IF(N(F139)+N(G139)=0,"",$B$7+SUM($F$12:F139)-SUM($G$12:G139))</f>
        <v/>
      </c>
    </row>
    <row r="140">
      <c r="A140" s="19" t="n"/>
      <c r="B140" s="6" t="n"/>
      <c r="C140" s="6" t="n"/>
      <c r="D140" s="6" t="n"/>
      <c r="E140" s="6" t="n"/>
      <c r="F140" s="10" t="n"/>
      <c r="G140" s="10" t="n"/>
      <c r="H140" s="20">
        <f>IF(N(F140)+N(G140)=0,"",ROUND((N(F140)+N(G140))*IF(E140="21%",21,IF(E140="9%",9,0))/(100+IF(E140="21%",21,IF(E140="9%",9,0))),2))</f>
        <v/>
      </c>
      <c r="I140" s="20">
        <f>IF(N(F140)+N(G140)=0,"",$B$7+SUM($F$12:F140)-SUM($G$12:G140))</f>
        <v/>
      </c>
    </row>
    <row r="141">
      <c r="A141" s="19" t="n"/>
      <c r="B141" s="6" t="n"/>
      <c r="C141" s="6" t="n"/>
      <c r="D141" s="6" t="n"/>
      <c r="E141" s="6" t="n"/>
      <c r="F141" s="10" t="n"/>
      <c r="G141" s="10" t="n"/>
      <c r="H141" s="20">
        <f>IF(N(F141)+N(G141)=0,"",ROUND((N(F141)+N(G141))*IF(E141="21%",21,IF(E141="9%",9,0))/(100+IF(E141="21%",21,IF(E141="9%",9,0))),2))</f>
        <v/>
      </c>
      <c r="I141" s="20">
        <f>IF(N(F141)+N(G141)=0,"",$B$7+SUM($F$12:F141)-SUM($G$12:G141))</f>
        <v/>
      </c>
    </row>
    <row r="142">
      <c r="A142" s="19" t="n"/>
      <c r="B142" s="6" t="n"/>
      <c r="C142" s="6" t="n"/>
      <c r="D142" s="6" t="n"/>
      <c r="E142" s="6" t="n"/>
      <c r="F142" s="10" t="n"/>
      <c r="G142" s="10" t="n"/>
      <c r="H142" s="20">
        <f>IF(N(F142)+N(G142)=0,"",ROUND((N(F142)+N(G142))*IF(E142="21%",21,IF(E142="9%",9,0))/(100+IF(E142="21%",21,IF(E142="9%",9,0))),2))</f>
        <v/>
      </c>
      <c r="I142" s="20">
        <f>IF(N(F142)+N(G142)=0,"",$B$7+SUM($F$12:F142)-SUM($G$12:G142))</f>
        <v/>
      </c>
    </row>
    <row r="143">
      <c r="A143" s="19" t="n"/>
      <c r="B143" s="6" t="n"/>
      <c r="C143" s="6" t="n"/>
      <c r="D143" s="6" t="n"/>
      <c r="E143" s="6" t="n"/>
      <c r="F143" s="10" t="n"/>
      <c r="G143" s="10" t="n"/>
      <c r="H143" s="20">
        <f>IF(N(F143)+N(G143)=0,"",ROUND((N(F143)+N(G143))*IF(E143="21%",21,IF(E143="9%",9,0))/(100+IF(E143="21%",21,IF(E143="9%",9,0))),2))</f>
        <v/>
      </c>
      <c r="I143" s="20">
        <f>IF(N(F143)+N(G143)=0,"",$B$7+SUM($F$12:F143)-SUM($G$12:G143))</f>
        <v/>
      </c>
    </row>
    <row r="144">
      <c r="A144" s="19" t="n"/>
      <c r="B144" s="6" t="n"/>
      <c r="C144" s="6" t="n"/>
      <c r="D144" s="6" t="n"/>
      <c r="E144" s="6" t="n"/>
      <c r="F144" s="10" t="n"/>
      <c r="G144" s="10" t="n"/>
      <c r="H144" s="20">
        <f>IF(N(F144)+N(G144)=0,"",ROUND((N(F144)+N(G144))*IF(E144="21%",21,IF(E144="9%",9,0))/(100+IF(E144="21%",21,IF(E144="9%",9,0))),2))</f>
        <v/>
      </c>
      <c r="I144" s="20">
        <f>IF(N(F144)+N(G144)=0,"",$B$7+SUM($F$12:F144)-SUM($G$12:G144))</f>
        <v/>
      </c>
    </row>
    <row r="145">
      <c r="A145" s="19" t="n"/>
      <c r="B145" s="6" t="n"/>
      <c r="C145" s="6" t="n"/>
      <c r="D145" s="6" t="n"/>
      <c r="E145" s="6" t="n"/>
      <c r="F145" s="10" t="n"/>
      <c r="G145" s="10" t="n"/>
      <c r="H145" s="20">
        <f>IF(N(F145)+N(G145)=0,"",ROUND((N(F145)+N(G145))*IF(E145="21%",21,IF(E145="9%",9,0))/(100+IF(E145="21%",21,IF(E145="9%",9,0))),2))</f>
        <v/>
      </c>
      <c r="I145" s="20">
        <f>IF(N(F145)+N(G145)=0,"",$B$7+SUM($F$12:F145)-SUM($G$12:G145))</f>
        <v/>
      </c>
    </row>
    <row r="146">
      <c r="A146" s="19" t="n"/>
      <c r="B146" s="6" t="n"/>
      <c r="C146" s="6" t="n"/>
      <c r="D146" s="6" t="n"/>
      <c r="E146" s="6" t="n"/>
      <c r="F146" s="10" t="n"/>
      <c r="G146" s="10" t="n"/>
      <c r="H146" s="20">
        <f>IF(N(F146)+N(G146)=0,"",ROUND((N(F146)+N(G146))*IF(E146="21%",21,IF(E146="9%",9,0))/(100+IF(E146="21%",21,IF(E146="9%",9,0))),2))</f>
        <v/>
      </c>
      <c r="I146" s="20">
        <f>IF(N(F146)+N(G146)=0,"",$B$7+SUM($F$12:F146)-SUM($G$12:G146))</f>
        <v/>
      </c>
    </row>
    <row r="147">
      <c r="A147" s="19" t="n"/>
      <c r="B147" s="6" t="n"/>
      <c r="C147" s="6" t="n"/>
      <c r="D147" s="6" t="n"/>
      <c r="E147" s="6" t="n"/>
      <c r="F147" s="10" t="n"/>
      <c r="G147" s="10" t="n"/>
      <c r="H147" s="20">
        <f>IF(N(F147)+N(G147)=0,"",ROUND((N(F147)+N(G147))*IF(E147="21%",21,IF(E147="9%",9,0))/(100+IF(E147="21%",21,IF(E147="9%",9,0))),2))</f>
        <v/>
      </c>
      <c r="I147" s="20">
        <f>IF(N(F147)+N(G147)=0,"",$B$7+SUM($F$12:F147)-SUM($G$12:G147))</f>
        <v/>
      </c>
    </row>
    <row r="148">
      <c r="A148" s="19" t="n"/>
      <c r="B148" s="6" t="n"/>
      <c r="C148" s="6" t="n"/>
      <c r="D148" s="6" t="n"/>
      <c r="E148" s="6" t="n"/>
      <c r="F148" s="10" t="n"/>
      <c r="G148" s="10" t="n"/>
      <c r="H148" s="20">
        <f>IF(N(F148)+N(G148)=0,"",ROUND((N(F148)+N(G148))*IF(E148="21%",21,IF(E148="9%",9,0))/(100+IF(E148="21%",21,IF(E148="9%",9,0))),2))</f>
        <v/>
      </c>
      <c r="I148" s="20">
        <f>IF(N(F148)+N(G148)=0,"",$B$7+SUM($F$12:F148)-SUM($G$12:G148))</f>
        <v/>
      </c>
    </row>
    <row r="149">
      <c r="A149" s="19" t="n"/>
      <c r="B149" s="6" t="n"/>
      <c r="C149" s="6" t="n"/>
      <c r="D149" s="6" t="n"/>
      <c r="E149" s="6" t="n"/>
      <c r="F149" s="10" t="n"/>
      <c r="G149" s="10" t="n"/>
      <c r="H149" s="20">
        <f>IF(N(F149)+N(G149)=0,"",ROUND((N(F149)+N(G149))*IF(E149="21%",21,IF(E149="9%",9,0))/(100+IF(E149="21%",21,IF(E149="9%",9,0))),2))</f>
        <v/>
      </c>
      <c r="I149" s="20">
        <f>IF(N(F149)+N(G149)=0,"",$B$7+SUM($F$12:F149)-SUM($G$12:G149))</f>
        <v/>
      </c>
    </row>
    <row r="150">
      <c r="A150" s="19" t="n"/>
      <c r="B150" s="6" t="n"/>
      <c r="C150" s="6" t="n"/>
      <c r="D150" s="6" t="n"/>
      <c r="E150" s="6" t="n"/>
      <c r="F150" s="10" t="n"/>
      <c r="G150" s="10" t="n"/>
      <c r="H150" s="20">
        <f>IF(N(F150)+N(G150)=0,"",ROUND((N(F150)+N(G150))*IF(E150="21%",21,IF(E150="9%",9,0))/(100+IF(E150="21%",21,IF(E150="9%",9,0))),2))</f>
        <v/>
      </c>
      <c r="I150" s="20">
        <f>IF(N(F150)+N(G150)=0,"",$B$7+SUM($F$12:F150)-SUM($G$12:G150))</f>
        <v/>
      </c>
    </row>
    <row r="151">
      <c r="A151" s="19" t="n"/>
      <c r="B151" s="6" t="n"/>
      <c r="C151" s="6" t="n"/>
      <c r="D151" s="6" t="n"/>
      <c r="E151" s="6" t="n"/>
      <c r="F151" s="10" t="n"/>
      <c r="G151" s="10" t="n"/>
      <c r="H151" s="20">
        <f>IF(N(F151)+N(G151)=0,"",ROUND((N(F151)+N(G151))*IF(E151="21%",21,IF(E151="9%",9,0))/(100+IF(E151="21%",21,IF(E151="9%",9,0))),2))</f>
        <v/>
      </c>
      <c r="I151" s="20">
        <f>IF(N(F151)+N(G151)=0,"",$B$7+SUM($F$12:F151)-SUM($G$12:G151))</f>
        <v/>
      </c>
    </row>
    <row r="152">
      <c r="A152" s="19" t="n"/>
      <c r="B152" s="6" t="n"/>
      <c r="C152" s="6" t="n"/>
      <c r="D152" s="6" t="n"/>
      <c r="E152" s="6" t="n"/>
      <c r="F152" s="10" t="n"/>
      <c r="G152" s="10" t="n"/>
      <c r="H152" s="20">
        <f>IF(N(F152)+N(G152)=0,"",ROUND((N(F152)+N(G152))*IF(E152="21%",21,IF(E152="9%",9,0))/(100+IF(E152="21%",21,IF(E152="9%",9,0))),2))</f>
        <v/>
      </c>
      <c r="I152" s="20">
        <f>IF(N(F152)+N(G152)=0,"",$B$7+SUM($F$12:F152)-SUM($G$12:G152))</f>
        <v/>
      </c>
    </row>
    <row r="153">
      <c r="A153" s="19" t="n"/>
      <c r="B153" s="6" t="n"/>
      <c r="C153" s="6" t="n"/>
      <c r="D153" s="6" t="n"/>
      <c r="E153" s="6" t="n"/>
      <c r="F153" s="10" t="n"/>
      <c r="G153" s="10" t="n"/>
      <c r="H153" s="20">
        <f>IF(N(F153)+N(G153)=0,"",ROUND((N(F153)+N(G153))*IF(E153="21%",21,IF(E153="9%",9,0))/(100+IF(E153="21%",21,IF(E153="9%",9,0))),2))</f>
        <v/>
      </c>
      <c r="I153" s="20">
        <f>IF(N(F153)+N(G153)=0,"",$B$7+SUM($F$12:F153)-SUM($G$12:G153))</f>
        <v/>
      </c>
    </row>
    <row r="154">
      <c r="A154" s="19" t="n"/>
      <c r="B154" s="6" t="n"/>
      <c r="C154" s="6" t="n"/>
      <c r="D154" s="6" t="n"/>
      <c r="E154" s="6" t="n"/>
      <c r="F154" s="10" t="n"/>
      <c r="G154" s="10" t="n"/>
      <c r="H154" s="20">
        <f>IF(N(F154)+N(G154)=0,"",ROUND((N(F154)+N(G154))*IF(E154="21%",21,IF(E154="9%",9,0))/(100+IF(E154="21%",21,IF(E154="9%",9,0))),2))</f>
        <v/>
      </c>
      <c r="I154" s="20">
        <f>IF(N(F154)+N(G154)=0,"",$B$7+SUM($F$12:F154)-SUM($G$12:G154))</f>
        <v/>
      </c>
    </row>
    <row r="155">
      <c r="A155" s="19" t="n"/>
      <c r="B155" s="6" t="n"/>
      <c r="C155" s="6" t="n"/>
      <c r="D155" s="6" t="n"/>
      <c r="E155" s="6" t="n"/>
      <c r="F155" s="10" t="n"/>
      <c r="G155" s="10" t="n"/>
      <c r="H155" s="20">
        <f>IF(N(F155)+N(G155)=0,"",ROUND((N(F155)+N(G155))*IF(E155="21%",21,IF(E155="9%",9,0))/(100+IF(E155="21%",21,IF(E155="9%",9,0))),2))</f>
        <v/>
      </c>
      <c r="I155" s="20">
        <f>IF(N(F155)+N(G155)=0,"",$B$7+SUM($F$12:F155)-SUM($G$12:G155))</f>
        <v/>
      </c>
    </row>
    <row r="156">
      <c r="A156" s="19" t="n"/>
      <c r="B156" s="6" t="n"/>
      <c r="C156" s="6" t="n"/>
      <c r="D156" s="6" t="n"/>
      <c r="E156" s="6" t="n"/>
      <c r="F156" s="10" t="n"/>
      <c r="G156" s="10" t="n"/>
      <c r="H156" s="20">
        <f>IF(N(F156)+N(G156)=0,"",ROUND((N(F156)+N(G156))*IF(E156="21%",21,IF(E156="9%",9,0))/(100+IF(E156="21%",21,IF(E156="9%",9,0))),2))</f>
        <v/>
      </c>
      <c r="I156" s="20">
        <f>IF(N(F156)+N(G156)=0,"",$B$7+SUM($F$12:F156)-SUM($G$12:G156))</f>
        <v/>
      </c>
    </row>
    <row r="157">
      <c r="A157" s="19" t="n"/>
      <c r="B157" s="6" t="n"/>
      <c r="C157" s="6" t="n"/>
      <c r="D157" s="6" t="n"/>
      <c r="E157" s="6" t="n"/>
      <c r="F157" s="10" t="n"/>
      <c r="G157" s="10" t="n"/>
      <c r="H157" s="20">
        <f>IF(N(F157)+N(G157)=0,"",ROUND((N(F157)+N(G157))*IF(E157="21%",21,IF(E157="9%",9,0))/(100+IF(E157="21%",21,IF(E157="9%",9,0))),2))</f>
        <v/>
      </c>
      <c r="I157" s="20">
        <f>IF(N(F157)+N(G157)=0,"",$B$7+SUM($F$12:F157)-SUM($G$12:G157))</f>
        <v/>
      </c>
    </row>
    <row r="158">
      <c r="A158" s="19" t="n"/>
      <c r="B158" s="6" t="n"/>
      <c r="C158" s="6" t="n"/>
      <c r="D158" s="6" t="n"/>
      <c r="E158" s="6" t="n"/>
      <c r="F158" s="10" t="n"/>
      <c r="G158" s="10" t="n"/>
      <c r="H158" s="20">
        <f>IF(N(F158)+N(G158)=0,"",ROUND((N(F158)+N(G158))*IF(E158="21%",21,IF(E158="9%",9,0))/(100+IF(E158="21%",21,IF(E158="9%",9,0))),2))</f>
        <v/>
      </c>
      <c r="I158" s="20">
        <f>IF(N(F158)+N(G158)=0,"",$B$7+SUM($F$12:F158)-SUM($G$12:G158))</f>
        <v/>
      </c>
    </row>
    <row r="159">
      <c r="A159" s="19" t="n"/>
      <c r="B159" s="6" t="n"/>
      <c r="C159" s="6" t="n"/>
      <c r="D159" s="6" t="n"/>
      <c r="E159" s="6" t="n"/>
      <c r="F159" s="10" t="n"/>
      <c r="G159" s="10" t="n"/>
      <c r="H159" s="20">
        <f>IF(N(F159)+N(G159)=0,"",ROUND((N(F159)+N(G159))*IF(E159="21%",21,IF(E159="9%",9,0))/(100+IF(E159="21%",21,IF(E159="9%",9,0))),2))</f>
        <v/>
      </c>
      <c r="I159" s="20">
        <f>IF(N(F159)+N(G159)=0,"",$B$7+SUM($F$12:F159)-SUM($G$12:G159))</f>
        <v/>
      </c>
    </row>
    <row r="160">
      <c r="A160" s="19" t="n"/>
      <c r="B160" s="6" t="n"/>
      <c r="C160" s="6" t="n"/>
      <c r="D160" s="6" t="n"/>
      <c r="E160" s="6" t="n"/>
      <c r="F160" s="10" t="n"/>
      <c r="G160" s="10" t="n"/>
      <c r="H160" s="20">
        <f>IF(N(F160)+N(G160)=0,"",ROUND((N(F160)+N(G160))*IF(E160="21%",21,IF(E160="9%",9,0))/(100+IF(E160="21%",21,IF(E160="9%",9,0))),2))</f>
        <v/>
      </c>
      <c r="I160" s="20">
        <f>IF(N(F160)+N(G160)=0,"",$B$7+SUM($F$12:F160)-SUM($G$12:G160))</f>
        <v/>
      </c>
    </row>
    <row r="161">
      <c r="A161" s="19" t="n"/>
      <c r="B161" s="6" t="n"/>
      <c r="C161" s="6" t="n"/>
      <c r="D161" s="6" t="n"/>
      <c r="E161" s="6" t="n"/>
      <c r="F161" s="10" t="n"/>
      <c r="G161" s="10" t="n"/>
      <c r="H161" s="20">
        <f>IF(N(F161)+N(G161)=0,"",ROUND((N(F161)+N(G161))*IF(E161="21%",21,IF(E161="9%",9,0))/(100+IF(E161="21%",21,IF(E161="9%",9,0))),2))</f>
        <v/>
      </c>
      <c r="I161" s="20">
        <f>IF(N(F161)+N(G161)=0,"",$B$7+SUM($F$12:F161)-SUM($G$12:G161))</f>
        <v/>
      </c>
    </row>
    <row r="162">
      <c r="A162" s="19" t="n"/>
      <c r="B162" s="6" t="n"/>
      <c r="C162" s="6" t="n"/>
      <c r="D162" s="6" t="n"/>
      <c r="E162" s="6" t="n"/>
      <c r="F162" s="10" t="n"/>
      <c r="G162" s="10" t="n"/>
      <c r="H162" s="20">
        <f>IF(N(F162)+N(G162)=0,"",ROUND((N(F162)+N(G162))*IF(E162="21%",21,IF(E162="9%",9,0))/(100+IF(E162="21%",21,IF(E162="9%",9,0))),2))</f>
        <v/>
      </c>
      <c r="I162" s="20">
        <f>IF(N(F162)+N(G162)=0,"",$B$7+SUM($F$12:F162)-SUM($G$12:G162))</f>
        <v/>
      </c>
    </row>
    <row r="163">
      <c r="A163" s="19" t="n"/>
      <c r="B163" s="6" t="n"/>
      <c r="C163" s="6" t="n"/>
      <c r="D163" s="6" t="n"/>
      <c r="E163" s="6" t="n"/>
      <c r="F163" s="10" t="n"/>
      <c r="G163" s="10" t="n"/>
      <c r="H163" s="20">
        <f>IF(N(F163)+N(G163)=0,"",ROUND((N(F163)+N(G163))*IF(E163="21%",21,IF(E163="9%",9,0))/(100+IF(E163="21%",21,IF(E163="9%",9,0))),2))</f>
        <v/>
      </c>
      <c r="I163" s="20">
        <f>IF(N(F163)+N(G163)=0,"",$B$7+SUM($F$12:F163)-SUM($G$12:G163))</f>
        <v/>
      </c>
    </row>
    <row r="164">
      <c r="A164" s="19" t="n"/>
      <c r="B164" s="6" t="n"/>
      <c r="C164" s="6" t="n"/>
      <c r="D164" s="6" t="n"/>
      <c r="E164" s="6" t="n"/>
      <c r="F164" s="10" t="n"/>
      <c r="G164" s="10" t="n"/>
      <c r="H164" s="20">
        <f>IF(N(F164)+N(G164)=0,"",ROUND((N(F164)+N(G164))*IF(E164="21%",21,IF(E164="9%",9,0))/(100+IF(E164="21%",21,IF(E164="9%",9,0))),2))</f>
        <v/>
      </c>
      <c r="I164" s="20">
        <f>IF(N(F164)+N(G164)=0,"",$B$7+SUM($F$12:F164)-SUM($G$12:G164))</f>
        <v/>
      </c>
    </row>
    <row r="165">
      <c r="A165" s="19" t="n"/>
      <c r="B165" s="6" t="n"/>
      <c r="C165" s="6" t="n"/>
      <c r="D165" s="6" t="n"/>
      <c r="E165" s="6" t="n"/>
      <c r="F165" s="10" t="n"/>
      <c r="G165" s="10" t="n"/>
      <c r="H165" s="20">
        <f>IF(N(F165)+N(G165)=0,"",ROUND((N(F165)+N(G165))*IF(E165="21%",21,IF(E165="9%",9,0))/(100+IF(E165="21%",21,IF(E165="9%",9,0))),2))</f>
        <v/>
      </c>
      <c r="I165" s="20">
        <f>IF(N(F165)+N(G165)=0,"",$B$7+SUM($F$12:F165)-SUM($G$12:G165))</f>
        <v/>
      </c>
    </row>
    <row r="166">
      <c r="A166" s="19" t="n"/>
      <c r="B166" s="6" t="n"/>
      <c r="C166" s="6" t="n"/>
      <c r="D166" s="6" t="n"/>
      <c r="E166" s="6" t="n"/>
      <c r="F166" s="10" t="n"/>
      <c r="G166" s="10" t="n"/>
      <c r="H166" s="20">
        <f>IF(N(F166)+N(G166)=0,"",ROUND((N(F166)+N(G166))*IF(E166="21%",21,IF(E166="9%",9,0))/(100+IF(E166="21%",21,IF(E166="9%",9,0))),2))</f>
        <v/>
      </c>
      <c r="I166" s="20">
        <f>IF(N(F166)+N(G166)=0,"",$B$7+SUM($F$12:F166)-SUM($G$12:G166))</f>
        <v/>
      </c>
    </row>
    <row r="167">
      <c r="A167" s="19" t="n"/>
      <c r="B167" s="6" t="n"/>
      <c r="C167" s="6" t="n"/>
      <c r="D167" s="6" t="n"/>
      <c r="E167" s="6" t="n"/>
      <c r="F167" s="10" t="n"/>
      <c r="G167" s="10" t="n"/>
      <c r="H167" s="20">
        <f>IF(N(F167)+N(G167)=0,"",ROUND((N(F167)+N(G167))*IF(E167="21%",21,IF(E167="9%",9,0))/(100+IF(E167="21%",21,IF(E167="9%",9,0))),2))</f>
        <v/>
      </c>
      <c r="I167" s="20">
        <f>IF(N(F167)+N(G167)=0,"",$B$7+SUM($F$12:F167)-SUM($G$12:G167))</f>
        <v/>
      </c>
    </row>
    <row r="168">
      <c r="A168" s="19" t="n"/>
      <c r="B168" s="6" t="n"/>
      <c r="C168" s="6" t="n"/>
      <c r="D168" s="6" t="n"/>
      <c r="E168" s="6" t="n"/>
      <c r="F168" s="10" t="n"/>
      <c r="G168" s="10" t="n"/>
      <c r="H168" s="20">
        <f>IF(N(F168)+N(G168)=0,"",ROUND((N(F168)+N(G168))*IF(E168="21%",21,IF(E168="9%",9,0))/(100+IF(E168="21%",21,IF(E168="9%",9,0))),2))</f>
        <v/>
      </c>
      <c r="I168" s="20">
        <f>IF(N(F168)+N(G168)=0,"",$B$7+SUM($F$12:F168)-SUM($G$12:G168))</f>
        <v/>
      </c>
    </row>
    <row r="169">
      <c r="A169" s="19" t="n"/>
      <c r="B169" s="6" t="n"/>
      <c r="C169" s="6" t="n"/>
      <c r="D169" s="6" t="n"/>
      <c r="E169" s="6" t="n"/>
      <c r="F169" s="10" t="n"/>
      <c r="G169" s="10" t="n"/>
      <c r="H169" s="20">
        <f>IF(N(F169)+N(G169)=0,"",ROUND((N(F169)+N(G169))*IF(E169="21%",21,IF(E169="9%",9,0))/(100+IF(E169="21%",21,IF(E169="9%",9,0))),2))</f>
        <v/>
      </c>
      <c r="I169" s="20">
        <f>IF(N(F169)+N(G169)=0,"",$B$7+SUM($F$12:F169)-SUM($G$12:G169))</f>
        <v/>
      </c>
    </row>
    <row r="170">
      <c r="A170" s="19" t="n"/>
      <c r="B170" s="6" t="n"/>
      <c r="C170" s="6" t="n"/>
      <c r="D170" s="6" t="n"/>
      <c r="E170" s="6" t="n"/>
      <c r="F170" s="10" t="n"/>
      <c r="G170" s="10" t="n"/>
      <c r="H170" s="20">
        <f>IF(N(F170)+N(G170)=0,"",ROUND((N(F170)+N(G170))*IF(E170="21%",21,IF(E170="9%",9,0))/(100+IF(E170="21%",21,IF(E170="9%",9,0))),2))</f>
        <v/>
      </c>
      <c r="I170" s="20">
        <f>IF(N(F170)+N(G170)=0,"",$B$7+SUM($F$12:F170)-SUM($G$12:G170))</f>
        <v/>
      </c>
    </row>
    <row r="171">
      <c r="A171" s="19" t="n"/>
      <c r="B171" s="6" t="n"/>
      <c r="C171" s="6" t="n"/>
      <c r="D171" s="6" t="n"/>
      <c r="E171" s="6" t="n"/>
      <c r="F171" s="10" t="n"/>
      <c r="G171" s="10" t="n"/>
      <c r="H171" s="20">
        <f>IF(N(F171)+N(G171)=0,"",ROUND((N(F171)+N(G171))*IF(E171="21%",21,IF(E171="9%",9,0))/(100+IF(E171="21%",21,IF(E171="9%",9,0))),2))</f>
        <v/>
      </c>
      <c r="I171" s="20">
        <f>IF(N(F171)+N(G171)=0,"",$B$7+SUM($F$12:F171)-SUM($G$12:G171))</f>
        <v/>
      </c>
    </row>
    <row r="172">
      <c r="A172" s="19" t="n"/>
      <c r="B172" s="6" t="n"/>
      <c r="C172" s="6" t="n"/>
      <c r="D172" s="6" t="n"/>
      <c r="E172" s="6" t="n"/>
      <c r="F172" s="10" t="n"/>
      <c r="G172" s="10" t="n"/>
      <c r="H172" s="20">
        <f>IF(N(F172)+N(G172)=0,"",ROUND((N(F172)+N(G172))*IF(E172="21%",21,IF(E172="9%",9,0))/(100+IF(E172="21%",21,IF(E172="9%",9,0))),2))</f>
        <v/>
      </c>
      <c r="I172" s="20">
        <f>IF(N(F172)+N(G172)=0,"",$B$7+SUM($F$12:F172)-SUM($G$12:G172))</f>
        <v/>
      </c>
    </row>
    <row r="173">
      <c r="A173" s="19" t="n"/>
      <c r="B173" s="6" t="n"/>
      <c r="C173" s="6" t="n"/>
      <c r="D173" s="6" t="n"/>
      <c r="E173" s="6" t="n"/>
      <c r="F173" s="10" t="n"/>
      <c r="G173" s="10" t="n"/>
      <c r="H173" s="20">
        <f>IF(N(F173)+N(G173)=0,"",ROUND((N(F173)+N(G173))*IF(E173="21%",21,IF(E173="9%",9,0))/(100+IF(E173="21%",21,IF(E173="9%",9,0))),2))</f>
        <v/>
      </c>
      <c r="I173" s="20">
        <f>IF(N(F173)+N(G173)=0,"",$B$7+SUM($F$12:F173)-SUM($G$12:G173))</f>
        <v/>
      </c>
    </row>
    <row r="174">
      <c r="A174" s="19" t="n"/>
      <c r="B174" s="6" t="n"/>
      <c r="C174" s="6" t="n"/>
      <c r="D174" s="6" t="n"/>
      <c r="E174" s="6" t="n"/>
      <c r="F174" s="10" t="n"/>
      <c r="G174" s="10" t="n"/>
      <c r="H174" s="20">
        <f>IF(N(F174)+N(G174)=0,"",ROUND((N(F174)+N(G174))*IF(E174="21%",21,IF(E174="9%",9,0))/(100+IF(E174="21%",21,IF(E174="9%",9,0))),2))</f>
        <v/>
      </c>
      <c r="I174" s="20">
        <f>IF(N(F174)+N(G174)=0,"",$B$7+SUM($F$12:F174)-SUM($G$12:G174))</f>
        <v/>
      </c>
    </row>
    <row r="175">
      <c r="A175" s="19" t="n"/>
      <c r="B175" s="6" t="n"/>
      <c r="C175" s="6" t="n"/>
      <c r="D175" s="6" t="n"/>
      <c r="E175" s="6" t="n"/>
      <c r="F175" s="10" t="n"/>
      <c r="G175" s="10" t="n"/>
      <c r="H175" s="20">
        <f>IF(N(F175)+N(G175)=0,"",ROUND((N(F175)+N(G175))*IF(E175="21%",21,IF(E175="9%",9,0))/(100+IF(E175="21%",21,IF(E175="9%",9,0))),2))</f>
        <v/>
      </c>
      <c r="I175" s="20">
        <f>IF(N(F175)+N(G175)=0,"",$B$7+SUM($F$12:F175)-SUM($G$12:G175))</f>
        <v/>
      </c>
    </row>
    <row r="176">
      <c r="A176" s="19" t="n"/>
      <c r="B176" s="6" t="n"/>
      <c r="C176" s="6" t="n"/>
      <c r="D176" s="6" t="n"/>
      <c r="E176" s="6" t="n"/>
      <c r="F176" s="10" t="n"/>
      <c r="G176" s="10" t="n"/>
      <c r="H176" s="20">
        <f>IF(N(F176)+N(G176)=0,"",ROUND((N(F176)+N(G176))*IF(E176="21%",21,IF(E176="9%",9,0))/(100+IF(E176="21%",21,IF(E176="9%",9,0))),2))</f>
        <v/>
      </c>
      <c r="I176" s="20">
        <f>IF(N(F176)+N(G176)=0,"",$B$7+SUM($F$12:F176)-SUM($G$12:G176))</f>
        <v/>
      </c>
    </row>
    <row r="177">
      <c r="A177" s="19" t="n"/>
      <c r="B177" s="6" t="n"/>
      <c r="C177" s="6" t="n"/>
      <c r="D177" s="6" t="n"/>
      <c r="E177" s="6" t="n"/>
      <c r="F177" s="10" t="n"/>
      <c r="G177" s="10" t="n"/>
      <c r="H177" s="20">
        <f>IF(N(F177)+N(G177)=0,"",ROUND((N(F177)+N(G177))*IF(E177="21%",21,IF(E177="9%",9,0))/(100+IF(E177="21%",21,IF(E177="9%",9,0))),2))</f>
        <v/>
      </c>
      <c r="I177" s="20">
        <f>IF(N(F177)+N(G177)=0,"",$B$7+SUM($F$12:F177)-SUM($G$12:G177))</f>
        <v/>
      </c>
    </row>
    <row r="178">
      <c r="A178" s="19" t="n"/>
      <c r="B178" s="6" t="n"/>
      <c r="C178" s="6" t="n"/>
      <c r="D178" s="6" t="n"/>
      <c r="E178" s="6" t="n"/>
      <c r="F178" s="10" t="n"/>
      <c r="G178" s="10" t="n"/>
      <c r="H178" s="20">
        <f>IF(N(F178)+N(G178)=0,"",ROUND((N(F178)+N(G178))*IF(E178="21%",21,IF(E178="9%",9,0))/(100+IF(E178="21%",21,IF(E178="9%",9,0))),2))</f>
        <v/>
      </c>
      <c r="I178" s="20">
        <f>IF(N(F178)+N(G178)=0,"",$B$7+SUM($F$12:F178)-SUM($G$12:G178))</f>
        <v/>
      </c>
    </row>
    <row r="179">
      <c r="A179" s="19" t="n"/>
      <c r="B179" s="6" t="n"/>
      <c r="C179" s="6" t="n"/>
      <c r="D179" s="6" t="n"/>
      <c r="E179" s="6" t="n"/>
      <c r="F179" s="10" t="n"/>
      <c r="G179" s="10" t="n"/>
      <c r="H179" s="20">
        <f>IF(N(F179)+N(G179)=0,"",ROUND((N(F179)+N(G179))*IF(E179="21%",21,IF(E179="9%",9,0))/(100+IF(E179="21%",21,IF(E179="9%",9,0))),2))</f>
        <v/>
      </c>
      <c r="I179" s="20">
        <f>IF(N(F179)+N(G179)=0,"",$B$7+SUM($F$12:F179)-SUM($G$12:G179))</f>
        <v/>
      </c>
    </row>
    <row r="180">
      <c r="A180" s="19" t="n"/>
      <c r="B180" s="6" t="n"/>
      <c r="C180" s="6" t="n"/>
      <c r="D180" s="6" t="n"/>
      <c r="E180" s="6" t="n"/>
      <c r="F180" s="10" t="n"/>
      <c r="G180" s="10" t="n"/>
      <c r="H180" s="20">
        <f>IF(N(F180)+N(G180)=0,"",ROUND((N(F180)+N(G180))*IF(E180="21%",21,IF(E180="9%",9,0))/(100+IF(E180="21%",21,IF(E180="9%",9,0))),2))</f>
        <v/>
      </c>
      <c r="I180" s="20">
        <f>IF(N(F180)+N(G180)=0,"",$B$7+SUM($F$12:F180)-SUM($G$12:G180))</f>
        <v/>
      </c>
    </row>
    <row r="181">
      <c r="A181" s="19" t="n"/>
      <c r="B181" s="6" t="n"/>
      <c r="C181" s="6" t="n"/>
      <c r="D181" s="6" t="n"/>
      <c r="E181" s="6" t="n"/>
      <c r="F181" s="10" t="n"/>
      <c r="G181" s="10" t="n"/>
      <c r="H181" s="20">
        <f>IF(N(F181)+N(G181)=0,"",ROUND((N(F181)+N(G181))*IF(E181="21%",21,IF(E181="9%",9,0))/(100+IF(E181="21%",21,IF(E181="9%",9,0))),2))</f>
        <v/>
      </c>
      <c r="I181" s="20">
        <f>IF(N(F181)+N(G181)=0,"",$B$7+SUM($F$12:F181)-SUM($G$12:G181))</f>
        <v/>
      </c>
    </row>
    <row r="182">
      <c r="A182" s="19" t="n"/>
      <c r="B182" s="6" t="n"/>
      <c r="C182" s="6" t="n"/>
      <c r="D182" s="6" t="n"/>
      <c r="E182" s="6" t="n"/>
      <c r="F182" s="10" t="n"/>
      <c r="G182" s="10" t="n"/>
      <c r="H182" s="20">
        <f>IF(N(F182)+N(G182)=0,"",ROUND((N(F182)+N(G182))*IF(E182="21%",21,IF(E182="9%",9,0))/(100+IF(E182="21%",21,IF(E182="9%",9,0))),2))</f>
        <v/>
      </c>
      <c r="I182" s="20">
        <f>IF(N(F182)+N(G182)=0,"",$B$7+SUM($F$12:F182)-SUM($G$12:G182))</f>
        <v/>
      </c>
    </row>
    <row r="183">
      <c r="A183" s="19" t="n"/>
      <c r="B183" s="6" t="n"/>
      <c r="C183" s="6" t="n"/>
      <c r="D183" s="6" t="n"/>
      <c r="E183" s="6" t="n"/>
      <c r="F183" s="10" t="n"/>
      <c r="G183" s="10" t="n"/>
      <c r="H183" s="20">
        <f>IF(N(F183)+N(G183)=0,"",ROUND((N(F183)+N(G183))*IF(E183="21%",21,IF(E183="9%",9,0))/(100+IF(E183="21%",21,IF(E183="9%",9,0))),2))</f>
        <v/>
      </c>
      <c r="I183" s="20">
        <f>IF(N(F183)+N(G183)=0,"",$B$7+SUM($F$12:F183)-SUM($G$12:G183))</f>
        <v/>
      </c>
    </row>
    <row r="184">
      <c r="A184" s="19" t="n"/>
      <c r="B184" s="6" t="n"/>
      <c r="C184" s="6" t="n"/>
      <c r="D184" s="6" t="n"/>
      <c r="E184" s="6" t="n"/>
      <c r="F184" s="10" t="n"/>
      <c r="G184" s="10" t="n"/>
      <c r="H184" s="20">
        <f>IF(N(F184)+N(G184)=0,"",ROUND((N(F184)+N(G184))*IF(E184="21%",21,IF(E184="9%",9,0))/(100+IF(E184="21%",21,IF(E184="9%",9,0))),2))</f>
        <v/>
      </c>
      <c r="I184" s="20">
        <f>IF(N(F184)+N(G184)=0,"",$B$7+SUM($F$12:F184)-SUM($G$12:G184))</f>
        <v/>
      </c>
    </row>
    <row r="185">
      <c r="A185" s="19" t="n"/>
      <c r="B185" s="6" t="n"/>
      <c r="C185" s="6" t="n"/>
      <c r="D185" s="6" t="n"/>
      <c r="E185" s="6" t="n"/>
      <c r="F185" s="10" t="n"/>
      <c r="G185" s="10" t="n"/>
      <c r="H185" s="20">
        <f>IF(N(F185)+N(G185)=0,"",ROUND((N(F185)+N(G185))*IF(E185="21%",21,IF(E185="9%",9,0))/(100+IF(E185="21%",21,IF(E185="9%",9,0))),2))</f>
        <v/>
      </c>
      <c r="I185" s="20">
        <f>IF(N(F185)+N(G185)=0,"",$B$7+SUM($F$12:F185)-SUM($G$12:G185))</f>
        <v/>
      </c>
    </row>
    <row r="186">
      <c r="A186" s="19" t="n"/>
      <c r="B186" s="6" t="n"/>
      <c r="C186" s="6" t="n"/>
      <c r="D186" s="6" t="n"/>
      <c r="E186" s="6" t="n"/>
      <c r="F186" s="10" t="n"/>
      <c r="G186" s="10" t="n"/>
      <c r="H186" s="20">
        <f>IF(N(F186)+N(G186)=0,"",ROUND((N(F186)+N(G186))*IF(E186="21%",21,IF(E186="9%",9,0))/(100+IF(E186="21%",21,IF(E186="9%",9,0))),2))</f>
        <v/>
      </c>
      <c r="I186" s="20">
        <f>IF(N(F186)+N(G186)=0,"",$B$7+SUM($F$12:F186)-SUM($G$12:G186))</f>
        <v/>
      </c>
    </row>
    <row r="187">
      <c r="A187" s="19" t="n"/>
      <c r="B187" s="6" t="n"/>
      <c r="C187" s="6" t="n"/>
      <c r="D187" s="6" t="n"/>
      <c r="E187" s="6" t="n"/>
      <c r="F187" s="10" t="n"/>
      <c r="G187" s="10" t="n"/>
      <c r="H187" s="20">
        <f>IF(N(F187)+N(G187)=0,"",ROUND((N(F187)+N(G187))*IF(E187="21%",21,IF(E187="9%",9,0))/(100+IF(E187="21%",21,IF(E187="9%",9,0))),2))</f>
        <v/>
      </c>
      <c r="I187" s="20">
        <f>IF(N(F187)+N(G187)=0,"",$B$7+SUM($F$12:F187)-SUM($G$12:G187))</f>
        <v/>
      </c>
    </row>
    <row r="188">
      <c r="A188" s="19" t="n"/>
      <c r="B188" s="6" t="n"/>
      <c r="C188" s="6" t="n"/>
      <c r="D188" s="6" t="n"/>
      <c r="E188" s="6" t="n"/>
      <c r="F188" s="10" t="n"/>
      <c r="G188" s="10" t="n"/>
      <c r="H188" s="20">
        <f>IF(N(F188)+N(G188)=0,"",ROUND((N(F188)+N(G188))*IF(E188="21%",21,IF(E188="9%",9,0))/(100+IF(E188="21%",21,IF(E188="9%",9,0))),2))</f>
        <v/>
      </c>
      <c r="I188" s="20">
        <f>IF(N(F188)+N(G188)=0,"",$B$7+SUM($F$12:F188)-SUM($G$12:G188))</f>
        <v/>
      </c>
    </row>
    <row r="189">
      <c r="A189" s="19" t="n"/>
      <c r="B189" s="6" t="n"/>
      <c r="C189" s="6" t="n"/>
      <c r="D189" s="6" t="n"/>
      <c r="E189" s="6" t="n"/>
      <c r="F189" s="10" t="n"/>
      <c r="G189" s="10" t="n"/>
      <c r="H189" s="20">
        <f>IF(N(F189)+N(G189)=0,"",ROUND((N(F189)+N(G189))*IF(E189="21%",21,IF(E189="9%",9,0))/(100+IF(E189="21%",21,IF(E189="9%",9,0))),2))</f>
        <v/>
      </c>
      <c r="I189" s="20">
        <f>IF(N(F189)+N(G189)=0,"",$B$7+SUM($F$12:F189)-SUM($G$12:G189))</f>
        <v/>
      </c>
    </row>
    <row r="190">
      <c r="A190" s="19" t="n"/>
      <c r="B190" s="6" t="n"/>
      <c r="C190" s="6" t="n"/>
      <c r="D190" s="6" t="n"/>
      <c r="E190" s="6" t="n"/>
      <c r="F190" s="10" t="n"/>
      <c r="G190" s="10" t="n"/>
      <c r="H190" s="20">
        <f>IF(N(F190)+N(G190)=0,"",ROUND((N(F190)+N(G190))*IF(E190="21%",21,IF(E190="9%",9,0))/(100+IF(E190="21%",21,IF(E190="9%",9,0))),2))</f>
        <v/>
      </c>
      <c r="I190" s="20">
        <f>IF(N(F190)+N(G190)=0,"",$B$7+SUM($F$12:F190)-SUM($G$12:G190))</f>
        <v/>
      </c>
    </row>
    <row r="191">
      <c r="A191" s="19" t="n"/>
      <c r="B191" s="6" t="n"/>
      <c r="C191" s="6" t="n"/>
      <c r="D191" s="6" t="n"/>
      <c r="E191" s="6" t="n"/>
      <c r="F191" s="10" t="n"/>
      <c r="G191" s="10" t="n"/>
      <c r="H191" s="20">
        <f>IF(N(F191)+N(G191)=0,"",ROUND((N(F191)+N(G191))*IF(E191="21%",21,IF(E191="9%",9,0))/(100+IF(E191="21%",21,IF(E191="9%",9,0))),2))</f>
        <v/>
      </c>
      <c r="I191" s="20">
        <f>IF(N(F191)+N(G191)=0,"",$B$7+SUM($F$12:F191)-SUM($G$12:G191))</f>
        <v/>
      </c>
    </row>
    <row r="192">
      <c r="A192" s="19" t="n"/>
      <c r="B192" s="6" t="n"/>
      <c r="C192" s="6" t="n"/>
      <c r="D192" s="6" t="n"/>
      <c r="E192" s="6" t="n"/>
      <c r="F192" s="10" t="n"/>
      <c r="G192" s="10" t="n"/>
      <c r="H192" s="20">
        <f>IF(N(F192)+N(G192)=0,"",ROUND((N(F192)+N(G192))*IF(E192="21%",21,IF(E192="9%",9,0))/(100+IF(E192="21%",21,IF(E192="9%",9,0))),2))</f>
        <v/>
      </c>
      <c r="I192" s="20">
        <f>IF(N(F192)+N(G192)=0,"",$B$7+SUM($F$12:F192)-SUM($G$12:G192))</f>
        <v/>
      </c>
    </row>
    <row r="193">
      <c r="A193" s="19" t="n"/>
      <c r="B193" s="6" t="n"/>
      <c r="C193" s="6" t="n"/>
      <c r="D193" s="6" t="n"/>
      <c r="E193" s="6" t="n"/>
      <c r="F193" s="10" t="n"/>
      <c r="G193" s="10" t="n"/>
      <c r="H193" s="20">
        <f>IF(N(F193)+N(G193)=0,"",ROUND((N(F193)+N(G193))*IF(E193="21%",21,IF(E193="9%",9,0))/(100+IF(E193="21%",21,IF(E193="9%",9,0))),2))</f>
        <v/>
      </c>
      <c r="I193" s="20">
        <f>IF(N(F193)+N(G193)=0,"",$B$7+SUM($F$12:F193)-SUM($G$12:G193))</f>
        <v/>
      </c>
    </row>
    <row r="194">
      <c r="A194" s="19" t="n"/>
      <c r="B194" s="6" t="n"/>
      <c r="C194" s="6" t="n"/>
      <c r="D194" s="6" t="n"/>
      <c r="E194" s="6" t="n"/>
      <c r="F194" s="10" t="n"/>
      <c r="G194" s="10" t="n"/>
      <c r="H194" s="20">
        <f>IF(N(F194)+N(G194)=0,"",ROUND((N(F194)+N(G194))*IF(E194="21%",21,IF(E194="9%",9,0))/(100+IF(E194="21%",21,IF(E194="9%",9,0))),2))</f>
        <v/>
      </c>
      <c r="I194" s="20">
        <f>IF(N(F194)+N(G194)=0,"",$B$7+SUM($F$12:F194)-SUM($G$12:G194))</f>
        <v/>
      </c>
    </row>
    <row r="195">
      <c r="A195" s="19" t="n"/>
      <c r="B195" s="6" t="n"/>
      <c r="C195" s="6" t="n"/>
      <c r="D195" s="6" t="n"/>
      <c r="E195" s="6" t="n"/>
      <c r="F195" s="10" t="n"/>
      <c r="G195" s="10" t="n"/>
      <c r="H195" s="20">
        <f>IF(N(F195)+N(G195)=0,"",ROUND((N(F195)+N(G195))*IF(E195="21%",21,IF(E195="9%",9,0))/(100+IF(E195="21%",21,IF(E195="9%",9,0))),2))</f>
        <v/>
      </c>
      <c r="I195" s="20">
        <f>IF(N(F195)+N(G195)=0,"",$B$7+SUM($F$12:F195)-SUM($G$12:G195))</f>
        <v/>
      </c>
    </row>
    <row r="196">
      <c r="A196" s="19" t="n"/>
      <c r="B196" s="6" t="n"/>
      <c r="C196" s="6" t="n"/>
      <c r="D196" s="6" t="n"/>
      <c r="E196" s="6" t="n"/>
      <c r="F196" s="10" t="n"/>
      <c r="G196" s="10" t="n"/>
      <c r="H196" s="20">
        <f>IF(N(F196)+N(G196)=0,"",ROUND((N(F196)+N(G196))*IF(E196="21%",21,IF(E196="9%",9,0))/(100+IF(E196="21%",21,IF(E196="9%",9,0))),2))</f>
        <v/>
      </c>
      <c r="I196" s="20">
        <f>IF(N(F196)+N(G196)=0,"",$B$7+SUM($F$12:F196)-SUM($G$12:G196))</f>
        <v/>
      </c>
    </row>
    <row r="197">
      <c r="A197" s="19" t="n"/>
      <c r="B197" s="6" t="n"/>
      <c r="C197" s="6" t="n"/>
      <c r="D197" s="6" t="n"/>
      <c r="E197" s="6" t="n"/>
      <c r="F197" s="10" t="n"/>
      <c r="G197" s="10" t="n"/>
      <c r="H197" s="20">
        <f>IF(N(F197)+N(G197)=0,"",ROUND((N(F197)+N(G197))*IF(E197="21%",21,IF(E197="9%",9,0))/(100+IF(E197="21%",21,IF(E197="9%",9,0))),2))</f>
        <v/>
      </c>
      <c r="I197" s="20">
        <f>IF(N(F197)+N(G197)=0,"",$B$7+SUM($F$12:F197)-SUM($G$12:G197))</f>
        <v/>
      </c>
    </row>
    <row r="198">
      <c r="A198" s="19" t="n"/>
      <c r="B198" s="6" t="n"/>
      <c r="C198" s="6" t="n"/>
      <c r="D198" s="6" t="n"/>
      <c r="E198" s="6" t="n"/>
      <c r="F198" s="10" t="n"/>
      <c r="G198" s="10" t="n"/>
      <c r="H198" s="20">
        <f>IF(N(F198)+N(G198)=0,"",ROUND((N(F198)+N(G198))*IF(E198="21%",21,IF(E198="9%",9,0))/(100+IF(E198="21%",21,IF(E198="9%",9,0))),2))</f>
        <v/>
      </c>
      <c r="I198" s="20">
        <f>IF(N(F198)+N(G198)=0,"",$B$7+SUM($F$12:F198)-SUM($G$12:G198))</f>
        <v/>
      </c>
    </row>
    <row r="199">
      <c r="A199" s="19" t="n"/>
      <c r="B199" s="6" t="n"/>
      <c r="C199" s="6" t="n"/>
      <c r="D199" s="6" t="n"/>
      <c r="E199" s="6" t="n"/>
      <c r="F199" s="10" t="n"/>
      <c r="G199" s="10" t="n"/>
      <c r="H199" s="20">
        <f>IF(N(F199)+N(G199)=0,"",ROUND((N(F199)+N(G199))*IF(E199="21%",21,IF(E199="9%",9,0))/(100+IF(E199="21%",21,IF(E199="9%",9,0))),2))</f>
        <v/>
      </c>
      <c r="I199" s="20">
        <f>IF(N(F199)+N(G199)=0,"",$B$7+SUM($F$12:F199)-SUM($G$12:G199))</f>
        <v/>
      </c>
    </row>
    <row r="200">
      <c r="A200" s="19" t="n"/>
      <c r="B200" s="6" t="n"/>
      <c r="C200" s="6" t="n"/>
      <c r="D200" s="6" t="n"/>
      <c r="E200" s="6" t="n"/>
      <c r="F200" s="10" t="n"/>
      <c r="G200" s="10" t="n"/>
      <c r="H200" s="20">
        <f>IF(N(F200)+N(G200)=0,"",ROUND((N(F200)+N(G200))*IF(E200="21%",21,IF(E200="9%",9,0))/(100+IF(E200="21%",21,IF(E200="9%",9,0))),2))</f>
        <v/>
      </c>
      <c r="I200" s="20">
        <f>IF(N(F200)+N(G200)=0,"",$B$7+SUM($F$12:F200)-SUM($G$12:G200))</f>
        <v/>
      </c>
    </row>
    <row r="201">
      <c r="A201" s="19" t="n"/>
      <c r="B201" s="6" t="n"/>
      <c r="C201" s="6" t="n"/>
      <c r="D201" s="6" t="n"/>
      <c r="E201" s="6" t="n"/>
      <c r="F201" s="10" t="n"/>
      <c r="G201" s="10" t="n"/>
      <c r="H201" s="20">
        <f>IF(N(F201)+N(G201)=0,"",ROUND((N(F201)+N(G201))*IF(E201="21%",21,IF(E201="9%",9,0))/(100+IF(E201="21%",21,IF(E201="9%",9,0))),2))</f>
        <v/>
      </c>
      <c r="I201" s="20">
        <f>IF(N(F201)+N(G201)=0,"",$B$7+SUM($F$12:F201)-SUM($G$12:G201))</f>
        <v/>
      </c>
    </row>
    <row r="202">
      <c r="A202" s="19" t="n"/>
      <c r="B202" s="6" t="n"/>
      <c r="C202" s="6" t="n"/>
      <c r="D202" s="6" t="n"/>
      <c r="E202" s="6" t="n"/>
      <c r="F202" s="10" t="n"/>
      <c r="G202" s="10" t="n"/>
      <c r="H202" s="20">
        <f>IF(N(F202)+N(G202)=0,"",ROUND((N(F202)+N(G202))*IF(E202="21%",21,IF(E202="9%",9,0))/(100+IF(E202="21%",21,IF(E202="9%",9,0))),2))</f>
        <v/>
      </c>
      <c r="I202" s="20">
        <f>IF(N(F202)+N(G202)=0,"",$B$7+SUM($F$12:F202)-SUM($G$12:G202))</f>
        <v/>
      </c>
    </row>
    <row r="203">
      <c r="A203" s="19" t="n"/>
      <c r="B203" s="6" t="n"/>
      <c r="C203" s="6" t="n"/>
      <c r="D203" s="6" t="n"/>
      <c r="E203" s="6" t="n"/>
      <c r="F203" s="10" t="n"/>
      <c r="G203" s="10" t="n"/>
      <c r="H203" s="20">
        <f>IF(N(F203)+N(G203)=0,"",ROUND((N(F203)+N(G203))*IF(E203="21%",21,IF(E203="9%",9,0))/(100+IF(E203="21%",21,IF(E203="9%",9,0))),2))</f>
        <v/>
      </c>
      <c r="I203" s="20">
        <f>IF(N(F203)+N(G203)=0,"",$B$7+SUM($F$12:F203)-SUM($G$12:G203))</f>
        <v/>
      </c>
    </row>
    <row r="204">
      <c r="A204" s="19" t="n"/>
      <c r="B204" s="6" t="n"/>
      <c r="C204" s="6" t="n"/>
      <c r="D204" s="6" t="n"/>
      <c r="E204" s="6" t="n"/>
      <c r="F204" s="10" t="n"/>
      <c r="G204" s="10" t="n"/>
      <c r="H204" s="20">
        <f>IF(N(F204)+N(G204)=0,"",ROUND((N(F204)+N(G204))*IF(E204="21%",21,IF(E204="9%",9,0))/(100+IF(E204="21%",21,IF(E204="9%",9,0))),2))</f>
        <v/>
      </c>
      <c r="I204" s="20">
        <f>IF(N(F204)+N(G204)=0,"",$B$7+SUM($F$12:F204)-SUM($G$12:G204))</f>
        <v/>
      </c>
    </row>
    <row r="205">
      <c r="A205" s="19" t="n"/>
      <c r="B205" s="6" t="n"/>
      <c r="C205" s="6" t="n"/>
      <c r="D205" s="6" t="n"/>
      <c r="E205" s="6" t="n"/>
      <c r="F205" s="10" t="n"/>
      <c r="G205" s="10" t="n"/>
      <c r="H205" s="20">
        <f>IF(N(F205)+N(G205)=0,"",ROUND((N(F205)+N(G205))*IF(E205="21%",21,IF(E205="9%",9,0))/(100+IF(E205="21%",21,IF(E205="9%",9,0))),2))</f>
        <v/>
      </c>
      <c r="I205" s="20">
        <f>IF(N(F205)+N(G205)=0,"",$B$7+SUM($F$12:F205)-SUM($G$12:G205))</f>
        <v/>
      </c>
    </row>
    <row r="206">
      <c r="A206" s="19" t="n"/>
      <c r="B206" s="6" t="n"/>
      <c r="C206" s="6" t="n"/>
      <c r="D206" s="6" t="n"/>
      <c r="E206" s="6" t="n"/>
      <c r="F206" s="10" t="n"/>
      <c r="G206" s="10" t="n"/>
      <c r="H206" s="20">
        <f>IF(N(F206)+N(G206)=0,"",ROUND((N(F206)+N(G206))*IF(E206="21%",21,IF(E206="9%",9,0))/(100+IF(E206="21%",21,IF(E206="9%",9,0))),2))</f>
        <v/>
      </c>
      <c r="I206" s="20">
        <f>IF(N(F206)+N(G206)=0,"",$B$7+SUM($F$12:F206)-SUM($G$12:G206))</f>
        <v/>
      </c>
    </row>
    <row r="207">
      <c r="A207" s="19" t="n"/>
      <c r="B207" s="6" t="n"/>
      <c r="C207" s="6" t="n"/>
      <c r="D207" s="6" t="n"/>
      <c r="E207" s="6" t="n"/>
      <c r="F207" s="10" t="n"/>
      <c r="G207" s="10" t="n"/>
      <c r="H207" s="20">
        <f>IF(N(F207)+N(G207)=0,"",ROUND((N(F207)+N(G207))*IF(E207="21%",21,IF(E207="9%",9,0))/(100+IF(E207="21%",21,IF(E207="9%",9,0))),2))</f>
        <v/>
      </c>
      <c r="I207" s="20">
        <f>IF(N(F207)+N(G207)=0,"",$B$7+SUM($F$12:F207)-SUM($G$12:G207))</f>
        <v/>
      </c>
    </row>
    <row r="208">
      <c r="A208" s="19" t="n"/>
      <c r="B208" s="6" t="n"/>
      <c r="C208" s="6" t="n"/>
      <c r="D208" s="6" t="n"/>
      <c r="E208" s="6" t="n"/>
      <c r="F208" s="10" t="n"/>
      <c r="G208" s="10" t="n"/>
      <c r="H208" s="20">
        <f>IF(N(F208)+N(G208)=0,"",ROUND((N(F208)+N(G208))*IF(E208="21%",21,IF(E208="9%",9,0))/(100+IF(E208="21%",21,IF(E208="9%",9,0))),2))</f>
        <v/>
      </c>
      <c r="I208" s="20">
        <f>IF(N(F208)+N(G208)=0,"",$B$7+SUM($F$12:F208)-SUM($G$12:G208))</f>
        <v/>
      </c>
    </row>
    <row r="209">
      <c r="A209" s="19" t="n"/>
      <c r="B209" s="6" t="n"/>
      <c r="C209" s="6" t="n"/>
      <c r="D209" s="6" t="n"/>
      <c r="E209" s="6" t="n"/>
      <c r="F209" s="10" t="n"/>
      <c r="G209" s="10" t="n"/>
      <c r="H209" s="20">
        <f>IF(N(F209)+N(G209)=0,"",ROUND((N(F209)+N(G209))*IF(E209="21%",21,IF(E209="9%",9,0))/(100+IF(E209="21%",21,IF(E209="9%",9,0))),2))</f>
        <v/>
      </c>
      <c r="I209" s="20">
        <f>IF(N(F209)+N(G209)=0,"",$B$7+SUM($F$12:F209)-SUM($G$12:G209))</f>
        <v/>
      </c>
    </row>
    <row r="210">
      <c r="A210" s="19" t="n"/>
      <c r="B210" s="6" t="n"/>
      <c r="C210" s="6" t="n"/>
      <c r="D210" s="6" t="n"/>
      <c r="E210" s="6" t="n"/>
      <c r="F210" s="10" t="n"/>
      <c r="G210" s="10" t="n"/>
      <c r="H210" s="20">
        <f>IF(N(F210)+N(G210)=0,"",ROUND((N(F210)+N(G210))*IF(E210="21%",21,IF(E210="9%",9,0))/(100+IF(E210="21%",21,IF(E210="9%",9,0))),2))</f>
        <v/>
      </c>
      <c r="I210" s="20">
        <f>IF(N(F210)+N(G210)=0,"",$B$7+SUM($F$12:F210)-SUM($G$12:G210))</f>
        <v/>
      </c>
    </row>
    <row r="211">
      <c r="A211" s="19" t="n"/>
      <c r="B211" s="6" t="n"/>
      <c r="C211" s="6" t="n"/>
      <c r="D211" s="6" t="n"/>
      <c r="E211" s="6" t="n"/>
      <c r="F211" s="10" t="n"/>
      <c r="G211" s="10" t="n"/>
      <c r="H211" s="20">
        <f>IF(N(F211)+N(G211)=0,"",ROUND((N(F211)+N(G211))*IF(E211="21%",21,IF(E211="9%",9,0))/(100+IF(E211="21%",21,IF(E211="9%",9,0))),2))</f>
        <v/>
      </c>
      <c r="I211" s="20">
        <f>IF(N(F211)+N(G211)=0,"",$B$7+SUM($F$12:F211)-SUM($G$12:G211))</f>
        <v/>
      </c>
    </row>
    <row r="212">
      <c r="A212" s="19" t="n"/>
      <c r="B212" s="6" t="n"/>
      <c r="C212" s="6" t="n"/>
      <c r="D212" s="6" t="n"/>
      <c r="E212" s="6" t="n"/>
      <c r="F212" s="10" t="n"/>
      <c r="G212" s="10" t="n"/>
      <c r="H212" s="20">
        <f>IF(N(F212)+N(G212)=0,"",ROUND((N(F212)+N(G212))*IF(E212="21%",21,IF(E212="9%",9,0))/(100+IF(E212="21%",21,IF(E212="9%",9,0))),2))</f>
        <v/>
      </c>
      <c r="I212" s="20">
        <f>IF(N(F212)+N(G212)=0,"",$B$7+SUM($F$12:F212)-SUM($G$12:G212))</f>
        <v/>
      </c>
    </row>
    <row r="213">
      <c r="A213" s="19" t="n"/>
      <c r="B213" s="6" t="n"/>
      <c r="C213" s="6" t="n"/>
      <c r="D213" s="6" t="n"/>
      <c r="E213" s="6" t="n"/>
      <c r="F213" s="10" t="n"/>
      <c r="G213" s="10" t="n"/>
      <c r="H213" s="20">
        <f>IF(N(F213)+N(G213)=0,"",ROUND((N(F213)+N(G213))*IF(E213="21%",21,IF(E213="9%",9,0))/(100+IF(E213="21%",21,IF(E213="9%",9,0))),2))</f>
        <v/>
      </c>
      <c r="I213" s="20">
        <f>IF(N(F213)+N(G213)=0,"",$B$7+SUM($F$12:F213)-SUM($G$12:G213))</f>
        <v/>
      </c>
    </row>
    <row r="214">
      <c r="A214" s="19" t="n"/>
      <c r="B214" s="6" t="n"/>
      <c r="C214" s="6" t="n"/>
      <c r="D214" s="6" t="n"/>
      <c r="E214" s="6" t="n"/>
      <c r="F214" s="10" t="n"/>
      <c r="G214" s="10" t="n"/>
      <c r="H214" s="20">
        <f>IF(N(F214)+N(G214)=0,"",ROUND((N(F214)+N(G214))*IF(E214="21%",21,IF(E214="9%",9,0))/(100+IF(E214="21%",21,IF(E214="9%",9,0))),2))</f>
        <v/>
      </c>
      <c r="I214" s="20">
        <f>IF(N(F214)+N(G214)=0,"",$B$7+SUM($F$12:F214)-SUM($G$12:G214))</f>
        <v/>
      </c>
    </row>
    <row r="215">
      <c r="A215" s="19" t="n"/>
      <c r="B215" s="6" t="n"/>
      <c r="C215" s="6" t="n"/>
      <c r="D215" s="6" t="n"/>
      <c r="E215" s="6" t="n"/>
      <c r="F215" s="10" t="n"/>
      <c r="G215" s="10" t="n"/>
      <c r="H215" s="20">
        <f>IF(N(F215)+N(G215)=0,"",ROUND((N(F215)+N(G215))*IF(E215="21%",21,IF(E215="9%",9,0))/(100+IF(E215="21%",21,IF(E215="9%",9,0))),2))</f>
        <v/>
      </c>
      <c r="I215" s="20">
        <f>IF(N(F215)+N(G215)=0,"",$B$7+SUM($F$12:F215)-SUM($G$12:G215))</f>
        <v/>
      </c>
    </row>
    <row r="216">
      <c r="A216" s="19" t="n"/>
      <c r="B216" s="6" t="n"/>
      <c r="C216" s="6" t="n"/>
      <c r="D216" s="6" t="n"/>
      <c r="E216" s="6" t="n"/>
      <c r="F216" s="10" t="n"/>
      <c r="G216" s="10" t="n"/>
      <c r="H216" s="20">
        <f>IF(N(F216)+N(G216)=0,"",ROUND((N(F216)+N(G216))*IF(E216="21%",21,IF(E216="9%",9,0))/(100+IF(E216="21%",21,IF(E216="9%",9,0))),2))</f>
        <v/>
      </c>
      <c r="I216" s="20">
        <f>IF(N(F216)+N(G216)=0,"",$B$7+SUM($F$12:F216)-SUM($G$12:G216))</f>
        <v/>
      </c>
    </row>
    <row r="217">
      <c r="A217" s="19" t="n"/>
      <c r="B217" s="6" t="n"/>
      <c r="C217" s="6" t="n"/>
      <c r="D217" s="6" t="n"/>
      <c r="E217" s="6" t="n"/>
      <c r="F217" s="10" t="n"/>
      <c r="G217" s="10" t="n"/>
      <c r="H217" s="20">
        <f>IF(N(F217)+N(G217)=0,"",ROUND((N(F217)+N(G217))*IF(E217="21%",21,IF(E217="9%",9,0))/(100+IF(E217="21%",21,IF(E217="9%",9,0))),2))</f>
        <v/>
      </c>
      <c r="I217" s="20">
        <f>IF(N(F217)+N(G217)=0,"",$B$7+SUM($F$12:F217)-SUM($G$12:G217))</f>
        <v/>
      </c>
    </row>
    <row r="218">
      <c r="A218" s="19" t="n"/>
      <c r="B218" s="6" t="n"/>
      <c r="C218" s="6" t="n"/>
      <c r="D218" s="6" t="n"/>
      <c r="E218" s="6" t="n"/>
      <c r="F218" s="10" t="n"/>
      <c r="G218" s="10" t="n"/>
      <c r="H218" s="20">
        <f>IF(N(F218)+N(G218)=0,"",ROUND((N(F218)+N(G218))*IF(E218="21%",21,IF(E218="9%",9,0))/(100+IF(E218="21%",21,IF(E218="9%",9,0))),2))</f>
        <v/>
      </c>
      <c r="I218" s="20">
        <f>IF(N(F218)+N(G218)=0,"",$B$7+SUM($F$12:F218)-SUM($G$12:G218))</f>
        <v/>
      </c>
    </row>
    <row r="219">
      <c r="A219" s="19" t="n"/>
      <c r="B219" s="6" t="n"/>
      <c r="C219" s="6" t="n"/>
      <c r="D219" s="6" t="n"/>
      <c r="E219" s="6" t="n"/>
      <c r="F219" s="10" t="n"/>
      <c r="G219" s="10" t="n"/>
      <c r="H219" s="20">
        <f>IF(N(F219)+N(G219)=0,"",ROUND((N(F219)+N(G219))*IF(E219="21%",21,IF(E219="9%",9,0))/(100+IF(E219="21%",21,IF(E219="9%",9,0))),2))</f>
        <v/>
      </c>
      <c r="I219" s="20">
        <f>IF(N(F219)+N(G219)=0,"",$B$7+SUM($F$12:F219)-SUM($G$12:G219))</f>
        <v/>
      </c>
    </row>
    <row r="220">
      <c r="A220" s="19" t="n"/>
      <c r="B220" s="6" t="n"/>
      <c r="C220" s="6" t="n"/>
      <c r="D220" s="6" t="n"/>
      <c r="E220" s="6" t="n"/>
      <c r="F220" s="10" t="n"/>
      <c r="G220" s="10" t="n"/>
      <c r="H220" s="20">
        <f>IF(N(F220)+N(G220)=0,"",ROUND((N(F220)+N(G220))*IF(E220="21%",21,IF(E220="9%",9,0))/(100+IF(E220="21%",21,IF(E220="9%",9,0))),2))</f>
        <v/>
      </c>
      <c r="I220" s="20">
        <f>IF(N(F220)+N(G220)=0,"",$B$7+SUM($F$12:F220)-SUM($G$12:G220))</f>
        <v/>
      </c>
    </row>
    <row r="221">
      <c r="A221" s="19" t="n"/>
      <c r="B221" s="6" t="n"/>
      <c r="C221" s="6" t="n"/>
      <c r="D221" s="6" t="n"/>
      <c r="E221" s="6" t="n"/>
      <c r="F221" s="10" t="n"/>
      <c r="G221" s="10" t="n"/>
      <c r="H221" s="20">
        <f>IF(N(F221)+N(G221)=0,"",ROUND((N(F221)+N(G221))*IF(E221="21%",21,IF(E221="9%",9,0))/(100+IF(E221="21%",21,IF(E221="9%",9,0))),2))</f>
        <v/>
      </c>
      <c r="I221" s="20">
        <f>IF(N(F221)+N(G221)=0,"",$B$7+SUM($F$12:F221)-SUM($G$12:G221))</f>
        <v/>
      </c>
    </row>
    <row r="222">
      <c r="A222" s="19" t="n"/>
      <c r="B222" s="6" t="n"/>
      <c r="C222" s="6" t="n"/>
      <c r="D222" s="6" t="n"/>
      <c r="E222" s="6" t="n"/>
      <c r="F222" s="10" t="n"/>
      <c r="G222" s="10" t="n"/>
      <c r="H222" s="20">
        <f>IF(N(F222)+N(G222)=0,"",ROUND((N(F222)+N(G222))*IF(E222="21%",21,IF(E222="9%",9,0))/(100+IF(E222="21%",21,IF(E222="9%",9,0))),2))</f>
        <v/>
      </c>
      <c r="I222" s="20">
        <f>IF(N(F222)+N(G222)=0,"",$B$7+SUM($F$12:F222)-SUM($G$12:G222))</f>
        <v/>
      </c>
    </row>
    <row r="223">
      <c r="A223" s="19" t="n"/>
      <c r="B223" s="6" t="n"/>
      <c r="C223" s="6" t="n"/>
      <c r="D223" s="6" t="n"/>
      <c r="E223" s="6" t="n"/>
      <c r="F223" s="10" t="n"/>
      <c r="G223" s="10" t="n"/>
      <c r="H223" s="20">
        <f>IF(N(F223)+N(G223)=0,"",ROUND((N(F223)+N(G223))*IF(E223="21%",21,IF(E223="9%",9,0))/(100+IF(E223="21%",21,IF(E223="9%",9,0))),2))</f>
        <v/>
      </c>
      <c r="I223" s="20">
        <f>IF(N(F223)+N(G223)=0,"",$B$7+SUM($F$12:F223)-SUM($G$12:G223))</f>
        <v/>
      </c>
    </row>
    <row r="224">
      <c r="A224" s="19" t="n"/>
      <c r="B224" s="6" t="n"/>
      <c r="C224" s="6" t="n"/>
      <c r="D224" s="6" t="n"/>
      <c r="E224" s="6" t="n"/>
      <c r="F224" s="10" t="n"/>
      <c r="G224" s="10" t="n"/>
      <c r="H224" s="20">
        <f>IF(N(F224)+N(G224)=0,"",ROUND((N(F224)+N(G224))*IF(E224="21%",21,IF(E224="9%",9,0))/(100+IF(E224="21%",21,IF(E224="9%",9,0))),2))</f>
        <v/>
      </c>
      <c r="I224" s="20">
        <f>IF(N(F224)+N(G224)=0,"",$B$7+SUM($F$12:F224)-SUM($G$12:G224))</f>
        <v/>
      </c>
    </row>
    <row r="225">
      <c r="A225" s="19" t="n"/>
      <c r="B225" s="6" t="n"/>
      <c r="C225" s="6" t="n"/>
      <c r="D225" s="6" t="n"/>
      <c r="E225" s="6" t="n"/>
      <c r="F225" s="10" t="n"/>
      <c r="G225" s="10" t="n"/>
      <c r="H225" s="20">
        <f>IF(N(F225)+N(G225)=0,"",ROUND((N(F225)+N(G225))*IF(E225="21%",21,IF(E225="9%",9,0))/(100+IF(E225="21%",21,IF(E225="9%",9,0))),2))</f>
        <v/>
      </c>
      <c r="I225" s="20">
        <f>IF(N(F225)+N(G225)=0,"",$B$7+SUM($F$12:F225)-SUM($G$12:G225))</f>
        <v/>
      </c>
    </row>
    <row r="226">
      <c r="A226" s="19" t="n"/>
      <c r="B226" s="6" t="n"/>
      <c r="C226" s="6" t="n"/>
      <c r="D226" s="6" t="n"/>
      <c r="E226" s="6" t="n"/>
      <c r="F226" s="10" t="n"/>
      <c r="G226" s="10" t="n"/>
      <c r="H226" s="20">
        <f>IF(N(F226)+N(G226)=0,"",ROUND((N(F226)+N(G226))*IF(E226="21%",21,IF(E226="9%",9,0))/(100+IF(E226="21%",21,IF(E226="9%",9,0))),2))</f>
        <v/>
      </c>
      <c r="I226" s="20">
        <f>IF(N(F226)+N(G226)=0,"",$B$7+SUM($F$12:F226)-SUM($G$12:G226))</f>
        <v/>
      </c>
    </row>
    <row r="227">
      <c r="A227" s="19" t="n"/>
      <c r="B227" s="6" t="n"/>
      <c r="C227" s="6" t="n"/>
      <c r="D227" s="6" t="n"/>
      <c r="E227" s="6" t="n"/>
      <c r="F227" s="10" t="n"/>
      <c r="G227" s="10" t="n"/>
      <c r="H227" s="20">
        <f>IF(N(F227)+N(G227)=0,"",ROUND((N(F227)+N(G227))*IF(E227="21%",21,IF(E227="9%",9,0))/(100+IF(E227="21%",21,IF(E227="9%",9,0))),2))</f>
        <v/>
      </c>
      <c r="I227" s="20">
        <f>IF(N(F227)+N(G227)=0,"",$B$7+SUM($F$12:F227)-SUM($G$12:G227))</f>
        <v/>
      </c>
    </row>
    <row r="228">
      <c r="A228" s="19" t="n"/>
      <c r="B228" s="6" t="n"/>
      <c r="C228" s="6" t="n"/>
      <c r="D228" s="6" t="n"/>
      <c r="E228" s="6" t="n"/>
      <c r="F228" s="10" t="n"/>
      <c r="G228" s="10" t="n"/>
      <c r="H228" s="20">
        <f>IF(N(F228)+N(G228)=0,"",ROUND((N(F228)+N(G228))*IF(E228="21%",21,IF(E228="9%",9,0))/(100+IF(E228="21%",21,IF(E228="9%",9,0))),2))</f>
        <v/>
      </c>
      <c r="I228" s="20">
        <f>IF(N(F228)+N(G228)=0,"",$B$7+SUM($F$12:F228)-SUM($G$12:G228))</f>
        <v/>
      </c>
    </row>
    <row r="229">
      <c r="A229" s="19" t="n"/>
      <c r="B229" s="6" t="n"/>
      <c r="C229" s="6" t="n"/>
      <c r="D229" s="6" t="n"/>
      <c r="E229" s="6" t="n"/>
      <c r="F229" s="10" t="n"/>
      <c r="G229" s="10" t="n"/>
      <c r="H229" s="20">
        <f>IF(N(F229)+N(G229)=0,"",ROUND((N(F229)+N(G229))*IF(E229="21%",21,IF(E229="9%",9,0))/(100+IF(E229="21%",21,IF(E229="9%",9,0))),2))</f>
        <v/>
      </c>
      <c r="I229" s="20">
        <f>IF(N(F229)+N(G229)=0,"",$B$7+SUM($F$12:F229)-SUM($G$12:G229))</f>
        <v/>
      </c>
    </row>
    <row r="230">
      <c r="A230" s="19" t="n"/>
      <c r="B230" s="6" t="n"/>
      <c r="C230" s="6" t="n"/>
      <c r="D230" s="6" t="n"/>
      <c r="E230" s="6" t="n"/>
      <c r="F230" s="10" t="n"/>
      <c r="G230" s="10" t="n"/>
      <c r="H230" s="20">
        <f>IF(N(F230)+N(G230)=0,"",ROUND((N(F230)+N(G230))*IF(E230="21%",21,IF(E230="9%",9,0))/(100+IF(E230="21%",21,IF(E230="9%",9,0))),2))</f>
        <v/>
      </c>
      <c r="I230" s="20">
        <f>IF(N(F230)+N(G230)=0,"",$B$7+SUM($F$12:F230)-SUM($G$12:G230))</f>
        <v/>
      </c>
    </row>
    <row r="231">
      <c r="A231" s="19" t="n"/>
      <c r="B231" s="6" t="n"/>
      <c r="C231" s="6" t="n"/>
      <c r="D231" s="6" t="n"/>
      <c r="E231" s="6" t="n"/>
      <c r="F231" s="10" t="n"/>
      <c r="G231" s="10" t="n"/>
      <c r="H231" s="20">
        <f>IF(N(F231)+N(G231)=0,"",ROUND((N(F231)+N(G231))*IF(E231="21%",21,IF(E231="9%",9,0))/(100+IF(E231="21%",21,IF(E231="9%",9,0))),2))</f>
        <v/>
      </c>
      <c r="I231" s="20">
        <f>IF(N(F231)+N(G231)=0,"",$B$7+SUM($F$12:F231)-SUM($G$12:G231))</f>
        <v/>
      </c>
    </row>
    <row r="232">
      <c r="A232" s="19" t="n"/>
      <c r="B232" s="6" t="n"/>
      <c r="C232" s="6" t="n"/>
      <c r="D232" s="6" t="n"/>
      <c r="E232" s="6" t="n"/>
      <c r="F232" s="10" t="n"/>
      <c r="G232" s="10" t="n"/>
      <c r="H232" s="20">
        <f>IF(N(F232)+N(G232)=0,"",ROUND((N(F232)+N(G232))*IF(E232="21%",21,IF(E232="9%",9,0))/(100+IF(E232="21%",21,IF(E232="9%",9,0))),2))</f>
        <v/>
      </c>
      <c r="I232" s="20">
        <f>IF(N(F232)+N(G232)=0,"",$B$7+SUM($F$12:F232)-SUM($G$12:G232))</f>
        <v/>
      </c>
    </row>
    <row r="233">
      <c r="A233" s="19" t="n"/>
      <c r="B233" s="6" t="n"/>
      <c r="C233" s="6" t="n"/>
      <c r="D233" s="6" t="n"/>
      <c r="E233" s="6" t="n"/>
      <c r="F233" s="10" t="n"/>
      <c r="G233" s="10" t="n"/>
      <c r="H233" s="20">
        <f>IF(N(F233)+N(G233)=0,"",ROUND((N(F233)+N(G233))*IF(E233="21%",21,IF(E233="9%",9,0))/(100+IF(E233="21%",21,IF(E233="9%",9,0))),2))</f>
        <v/>
      </c>
      <c r="I233" s="20">
        <f>IF(N(F233)+N(G233)=0,"",$B$7+SUM($F$12:F233)-SUM($G$12:G233))</f>
        <v/>
      </c>
    </row>
    <row r="234">
      <c r="A234" s="19" t="n"/>
      <c r="B234" s="6" t="n"/>
      <c r="C234" s="6" t="n"/>
      <c r="D234" s="6" t="n"/>
      <c r="E234" s="6" t="n"/>
      <c r="F234" s="10" t="n"/>
      <c r="G234" s="10" t="n"/>
      <c r="H234" s="20">
        <f>IF(N(F234)+N(G234)=0,"",ROUND((N(F234)+N(G234))*IF(E234="21%",21,IF(E234="9%",9,0))/(100+IF(E234="21%",21,IF(E234="9%",9,0))),2))</f>
        <v/>
      </c>
      <c r="I234" s="20">
        <f>IF(N(F234)+N(G234)=0,"",$B$7+SUM($F$12:F234)-SUM($G$12:G234))</f>
        <v/>
      </c>
    </row>
    <row r="235">
      <c r="A235" s="19" t="n"/>
      <c r="B235" s="6" t="n"/>
      <c r="C235" s="6" t="n"/>
      <c r="D235" s="6" t="n"/>
      <c r="E235" s="6" t="n"/>
      <c r="F235" s="10" t="n"/>
      <c r="G235" s="10" t="n"/>
      <c r="H235" s="20">
        <f>IF(N(F235)+N(G235)=0,"",ROUND((N(F235)+N(G235))*IF(E235="21%",21,IF(E235="9%",9,0))/(100+IF(E235="21%",21,IF(E235="9%",9,0))),2))</f>
        <v/>
      </c>
      <c r="I235" s="20">
        <f>IF(N(F235)+N(G235)=0,"",$B$7+SUM($F$12:F235)-SUM($G$12:G235))</f>
        <v/>
      </c>
    </row>
    <row r="236">
      <c r="A236" s="19" t="n"/>
      <c r="B236" s="6" t="n"/>
      <c r="C236" s="6" t="n"/>
      <c r="D236" s="6" t="n"/>
      <c r="E236" s="6" t="n"/>
      <c r="F236" s="10" t="n"/>
      <c r="G236" s="10" t="n"/>
      <c r="H236" s="20">
        <f>IF(N(F236)+N(G236)=0,"",ROUND((N(F236)+N(G236))*IF(E236="21%",21,IF(E236="9%",9,0))/(100+IF(E236="21%",21,IF(E236="9%",9,0))),2))</f>
        <v/>
      </c>
      <c r="I236" s="20">
        <f>IF(N(F236)+N(G236)=0,"",$B$7+SUM($F$12:F236)-SUM($G$12:G236))</f>
        <v/>
      </c>
    </row>
    <row r="237">
      <c r="A237" s="19" t="n"/>
      <c r="B237" s="6" t="n"/>
      <c r="C237" s="6" t="n"/>
      <c r="D237" s="6" t="n"/>
      <c r="E237" s="6" t="n"/>
      <c r="F237" s="10" t="n"/>
      <c r="G237" s="10" t="n"/>
      <c r="H237" s="20">
        <f>IF(N(F237)+N(G237)=0,"",ROUND((N(F237)+N(G237))*IF(E237="21%",21,IF(E237="9%",9,0))/(100+IF(E237="21%",21,IF(E237="9%",9,0))),2))</f>
        <v/>
      </c>
      <c r="I237" s="20">
        <f>IF(N(F237)+N(G237)=0,"",$B$7+SUM($F$12:F237)-SUM($G$12:G237))</f>
        <v/>
      </c>
    </row>
    <row r="238">
      <c r="A238" s="19" t="n"/>
      <c r="B238" s="6" t="n"/>
      <c r="C238" s="6" t="n"/>
      <c r="D238" s="6" t="n"/>
      <c r="E238" s="6" t="n"/>
      <c r="F238" s="10" t="n"/>
      <c r="G238" s="10" t="n"/>
      <c r="H238" s="20">
        <f>IF(N(F238)+N(G238)=0,"",ROUND((N(F238)+N(G238))*IF(E238="21%",21,IF(E238="9%",9,0))/(100+IF(E238="21%",21,IF(E238="9%",9,0))),2))</f>
        <v/>
      </c>
      <c r="I238" s="20">
        <f>IF(N(F238)+N(G238)=0,"",$B$7+SUM($F$12:F238)-SUM($G$12:G238))</f>
        <v/>
      </c>
    </row>
    <row r="239">
      <c r="A239" s="19" t="n"/>
      <c r="B239" s="6" t="n"/>
      <c r="C239" s="6" t="n"/>
      <c r="D239" s="6" t="n"/>
      <c r="E239" s="6" t="n"/>
      <c r="F239" s="10" t="n"/>
      <c r="G239" s="10" t="n"/>
      <c r="H239" s="20">
        <f>IF(N(F239)+N(G239)=0,"",ROUND((N(F239)+N(G239))*IF(E239="21%",21,IF(E239="9%",9,0))/(100+IF(E239="21%",21,IF(E239="9%",9,0))),2))</f>
        <v/>
      </c>
      <c r="I239" s="20">
        <f>IF(N(F239)+N(G239)=0,"",$B$7+SUM($F$12:F239)-SUM($G$12:G239))</f>
        <v/>
      </c>
    </row>
    <row r="240">
      <c r="A240" s="19" t="n"/>
      <c r="B240" s="6" t="n"/>
      <c r="C240" s="6" t="n"/>
      <c r="D240" s="6" t="n"/>
      <c r="E240" s="6" t="n"/>
      <c r="F240" s="10" t="n"/>
      <c r="G240" s="10" t="n"/>
      <c r="H240" s="20">
        <f>IF(N(F240)+N(G240)=0,"",ROUND((N(F240)+N(G240))*IF(E240="21%",21,IF(E240="9%",9,0))/(100+IF(E240="21%",21,IF(E240="9%",9,0))),2))</f>
        <v/>
      </c>
      <c r="I240" s="20">
        <f>IF(N(F240)+N(G240)=0,"",$B$7+SUM($F$12:F240)-SUM($G$12:G240))</f>
        <v/>
      </c>
    </row>
    <row r="241">
      <c r="A241" s="19" t="n"/>
      <c r="B241" s="6" t="n"/>
      <c r="C241" s="6" t="n"/>
      <c r="D241" s="6" t="n"/>
      <c r="E241" s="6" t="n"/>
      <c r="F241" s="10" t="n"/>
      <c r="G241" s="10" t="n"/>
      <c r="H241" s="20">
        <f>IF(N(F241)+N(G241)=0,"",ROUND((N(F241)+N(G241))*IF(E241="21%",21,IF(E241="9%",9,0))/(100+IF(E241="21%",21,IF(E241="9%",9,0))),2))</f>
        <v/>
      </c>
      <c r="I241" s="20">
        <f>IF(N(F241)+N(G241)=0,"",$B$7+SUM($F$12:F241)-SUM($G$12:G241))</f>
        <v/>
      </c>
    </row>
    <row r="242">
      <c r="A242" s="19" t="n"/>
      <c r="B242" s="6" t="n"/>
      <c r="C242" s="6" t="n"/>
      <c r="D242" s="6" t="n"/>
      <c r="E242" s="6" t="n"/>
      <c r="F242" s="10" t="n"/>
      <c r="G242" s="10" t="n"/>
      <c r="H242" s="20">
        <f>IF(N(F242)+N(G242)=0,"",ROUND((N(F242)+N(G242))*IF(E242="21%",21,IF(E242="9%",9,0))/(100+IF(E242="21%",21,IF(E242="9%",9,0))),2))</f>
        <v/>
      </c>
      <c r="I242" s="20">
        <f>IF(N(F242)+N(G242)=0,"",$B$7+SUM($F$12:F242)-SUM($G$12:G242))</f>
        <v/>
      </c>
    </row>
    <row r="243">
      <c r="A243" s="19" t="n"/>
      <c r="B243" s="6" t="n"/>
      <c r="C243" s="6" t="n"/>
      <c r="D243" s="6" t="n"/>
      <c r="E243" s="6" t="n"/>
      <c r="F243" s="10" t="n"/>
      <c r="G243" s="10" t="n"/>
      <c r="H243" s="20">
        <f>IF(N(F243)+N(G243)=0,"",ROUND((N(F243)+N(G243))*IF(E243="21%",21,IF(E243="9%",9,0))/(100+IF(E243="21%",21,IF(E243="9%",9,0))),2))</f>
        <v/>
      </c>
      <c r="I243" s="20">
        <f>IF(N(F243)+N(G243)=0,"",$B$7+SUM($F$12:F243)-SUM($G$12:G243))</f>
        <v/>
      </c>
    </row>
    <row r="244">
      <c r="A244" s="19" t="n"/>
      <c r="B244" s="6" t="n"/>
      <c r="C244" s="6" t="n"/>
      <c r="D244" s="6" t="n"/>
      <c r="E244" s="6" t="n"/>
      <c r="F244" s="10" t="n"/>
      <c r="G244" s="10" t="n"/>
      <c r="H244" s="20">
        <f>IF(N(F244)+N(G244)=0,"",ROUND((N(F244)+N(G244))*IF(E244="21%",21,IF(E244="9%",9,0))/(100+IF(E244="21%",21,IF(E244="9%",9,0))),2))</f>
        <v/>
      </c>
      <c r="I244" s="20">
        <f>IF(N(F244)+N(G244)=0,"",$B$7+SUM($F$12:F244)-SUM($G$12:G244))</f>
        <v/>
      </c>
    </row>
    <row r="245">
      <c r="A245" s="19" t="n"/>
      <c r="B245" s="6" t="n"/>
      <c r="C245" s="6" t="n"/>
      <c r="D245" s="6" t="n"/>
      <c r="E245" s="6" t="n"/>
      <c r="F245" s="10" t="n"/>
      <c r="G245" s="10" t="n"/>
      <c r="H245" s="20">
        <f>IF(N(F245)+N(G245)=0,"",ROUND((N(F245)+N(G245))*IF(E245="21%",21,IF(E245="9%",9,0))/(100+IF(E245="21%",21,IF(E245="9%",9,0))),2))</f>
        <v/>
      </c>
      <c r="I245" s="20">
        <f>IF(N(F245)+N(G245)=0,"",$B$7+SUM($F$12:F245)-SUM($G$12:G245))</f>
        <v/>
      </c>
    </row>
    <row r="246">
      <c r="A246" s="19" t="n"/>
      <c r="B246" s="6" t="n"/>
      <c r="C246" s="6" t="n"/>
      <c r="D246" s="6" t="n"/>
      <c r="E246" s="6" t="n"/>
      <c r="F246" s="10" t="n"/>
      <c r="G246" s="10" t="n"/>
      <c r="H246" s="20">
        <f>IF(N(F246)+N(G246)=0,"",ROUND((N(F246)+N(G246))*IF(E246="21%",21,IF(E246="9%",9,0))/(100+IF(E246="21%",21,IF(E246="9%",9,0))),2))</f>
        <v/>
      </c>
      <c r="I246" s="20">
        <f>IF(N(F246)+N(G246)=0,"",$B$7+SUM($F$12:F246)-SUM($G$12:G246))</f>
        <v/>
      </c>
    </row>
    <row r="247">
      <c r="A247" s="19" t="n"/>
      <c r="B247" s="6" t="n"/>
      <c r="C247" s="6" t="n"/>
      <c r="D247" s="6" t="n"/>
      <c r="E247" s="6" t="n"/>
      <c r="F247" s="10" t="n"/>
      <c r="G247" s="10" t="n"/>
      <c r="H247" s="20">
        <f>IF(N(F247)+N(G247)=0,"",ROUND((N(F247)+N(G247))*IF(E247="21%",21,IF(E247="9%",9,0))/(100+IF(E247="21%",21,IF(E247="9%",9,0))),2))</f>
        <v/>
      </c>
      <c r="I247" s="20">
        <f>IF(N(F247)+N(G247)=0,"",$B$7+SUM($F$12:F247)-SUM($G$12:G247))</f>
        <v/>
      </c>
    </row>
    <row r="248">
      <c r="A248" s="19" t="n"/>
      <c r="B248" s="6" t="n"/>
      <c r="C248" s="6" t="n"/>
      <c r="D248" s="6" t="n"/>
      <c r="E248" s="6" t="n"/>
      <c r="F248" s="10" t="n"/>
      <c r="G248" s="10" t="n"/>
      <c r="H248" s="20">
        <f>IF(N(F248)+N(G248)=0,"",ROUND((N(F248)+N(G248))*IF(E248="21%",21,IF(E248="9%",9,0))/(100+IF(E248="21%",21,IF(E248="9%",9,0))),2))</f>
        <v/>
      </c>
      <c r="I248" s="20">
        <f>IF(N(F248)+N(G248)=0,"",$B$7+SUM($F$12:F248)-SUM($G$12:G248))</f>
        <v/>
      </c>
    </row>
    <row r="249">
      <c r="A249" s="19" t="n"/>
      <c r="B249" s="6" t="n"/>
      <c r="C249" s="6" t="n"/>
      <c r="D249" s="6" t="n"/>
      <c r="E249" s="6" t="n"/>
      <c r="F249" s="10" t="n"/>
      <c r="G249" s="10" t="n"/>
      <c r="H249" s="20">
        <f>IF(N(F249)+N(G249)=0,"",ROUND((N(F249)+N(G249))*IF(E249="21%",21,IF(E249="9%",9,0))/(100+IF(E249="21%",21,IF(E249="9%",9,0))),2))</f>
        <v/>
      </c>
      <c r="I249" s="20">
        <f>IF(N(F249)+N(G249)=0,"",$B$7+SUM($F$12:F249)-SUM($G$12:G249))</f>
        <v/>
      </c>
    </row>
    <row r="250">
      <c r="A250" s="19" t="n"/>
      <c r="B250" s="6" t="n"/>
      <c r="C250" s="6" t="n"/>
      <c r="D250" s="6" t="n"/>
      <c r="E250" s="6" t="n"/>
      <c r="F250" s="10" t="n"/>
      <c r="G250" s="10" t="n"/>
      <c r="H250" s="20">
        <f>IF(N(F250)+N(G250)=0,"",ROUND((N(F250)+N(G250))*IF(E250="21%",21,IF(E250="9%",9,0))/(100+IF(E250="21%",21,IF(E250="9%",9,0))),2))</f>
        <v/>
      </c>
      <c r="I250" s="20">
        <f>IF(N(F250)+N(G250)=0,"",$B$7+SUM($F$12:F250)-SUM($G$12:G250))</f>
        <v/>
      </c>
    </row>
    <row r="251">
      <c r="A251" s="19" t="n"/>
      <c r="B251" s="6" t="n"/>
      <c r="C251" s="6" t="n"/>
      <c r="D251" s="6" t="n"/>
      <c r="E251" s="6" t="n"/>
      <c r="F251" s="10" t="n"/>
      <c r="G251" s="10" t="n"/>
      <c r="H251" s="20">
        <f>IF(N(F251)+N(G251)=0,"",ROUND((N(F251)+N(G251))*IF(E251="21%",21,IF(E251="9%",9,0))/(100+IF(E251="21%",21,IF(E251="9%",9,0))),2))</f>
        <v/>
      </c>
      <c r="I251" s="20">
        <f>IF(N(F251)+N(G251)=0,"",$B$7+SUM($F$12:F251)-SUM($G$12:G251))</f>
        <v/>
      </c>
    </row>
    <row r="252">
      <c r="A252" s="19" t="n"/>
      <c r="B252" s="6" t="n"/>
      <c r="C252" s="6" t="n"/>
      <c r="D252" s="6" t="n"/>
      <c r="E252" s="6" t="n"/>
      <c r="F252" s="10" t="n"/>
      <c r="G252" s="10" t="n"/>
      <c r="H252" s="20">
        <f>IF(N(F252)+N(G252)=0,"",ROUND((N(F252)+N(G252))*IF(E252="21%",21,IF(E252="9%",9,0))/(100+IF(E252="21%",21,IF(E252="9%",9,0))),2))</f>
        <v/>
      </c>
      <c r="I252" s="20">
        <f>IF(N(F252)+N(G252)=0,"",$B$7+SUM($F$12:F252)-SUM($G$12:G252))</f>
        <v/>
      </c>
    </row>
    <row r="253">
      <c r="A253" s="19" t="n"/>
      <c r="B253" s="6" t="n"/>
      <c r="C253" s="6" t="n"/>
      <c r="D253" s="6" t="n"/>
      <c r="E253" s="6" t="n"/>
      <c r="F253" s="10" t="n"/>
      <c r="G253" s="10" t="n"/>
      <c r="H253" s="20">
        <f>IF(N(F253)+N(G253)=0,"",ROUND((N(F253)+N(G253))*IF(E253="21%",21,IF(E253="9%",9,0))/(100+IF(E253="21%",21,IF(E253="9%",9,0))),2))</f>
        <v/>
      </c>
      <c r="I253" s="20">
        <f>IF(N(F253)+N(G253)=0,"",$B$7+SUM($F$12:F253)-SUM($G$12:G253))</f>
        <v/>
      </c>
    </row>
    <row r="254">
      <c r="A254" s="19" t="n"/>
      <c r="B254" s="6" t="n"/>
      <c r="C254" s="6" t="n"/>
      <c r="D254" s="6" t="n"/>
      <c r="E254" s="6" t="n"/>
      <c r="F254" s="10" t="n"/>
      <c r="G254" s="10" t="n"/>
      <c r="H254" s="20">
        <f>IF(N(F254)+N(G254)=0,"",ROUND((N(F254)+N(G254))*IF(E254="21%",21,IF(E254="9%",9,0))/(100+IF(E254="21%",21,IF(E254="9%",9,0))),2))</f>
        <v/>
      </c>
      <c r="I254" s="20">
        <f>IF(N(F254)+N(G254)=0,"",$B$7+SUM($F$12:F254)-SUM($G$12:G254))</f>
        <v/>
      </c>
    </row>
    <row r="255">
      <c r="A255" s="19" t="n"/>
      <c r="B255" s="6" t="n"/>
      <c r="C255" s="6" t="n"/>
      <c r="D255" s="6" t="n"/>
      <c r="E255" s="6" t="n"/>
      <c r="F255" s="10" t="n"/>
      <c r="G255" s="10" t="n"/>
      <c r="H255" s="20">
        <f>IF(N(F255)+N(G255)=0,"",ROUND((N(F255)+N(G255))*IF(E255="21%",21,IF(E255="9%",9,0))/(100+IF(E255="21%",21,IF(E255="9%",9,0))),2))</f>
        <v/>
      </c>
      <c r="I255" s="20">
        <f>IF(N(F255)+N(G255)=0,"",$B$7+SUM($F$12:F255)-SUM($G$12:G255))</f>
        <v/>
      </c>
    </row>
    <row r="256">
      <c r="A256" s="19" t="n"/>
      <c r="B256" s="6" t="n"/>
      <c r="C256" s="6" t="n"/>
      <c r="D256" s="6" t="n"/>
      <c r="E256" s="6" t="n"/>
      <c r="F256" s="10" t="n"/>
      <c r="G256" s="10" t="n"/>
      <c r="H256" s="20">
        <f>IF(N(F256)+N(G256)=0,"",ROUND((N(F256)+N(G256))*IF(E256="21%",21,IF(E256="9%",9,0))/(100+IF(E256="21%",21,IF(E256="9%",9,0))),2))</f>
        <v/>
      </c>
      <c r="I256" s="20">
        <f>IF(N(F256)+N(G256)=0,"",$B$7+SUM($F$12:F256)-SUM($G$12:G256))</f>
        <v/>
      </c>
    </row>
    <row r="257">
      <c r="A257" s="19" t="n"/>
      <c r="B257" s="6" t="n"/>
      <c r="C257" s="6" t="n"/>
      <c r="D257" s="6" t="n"/>
      <c r="E257" s="6" t="n"/>
      <c r="F257" s="10" t="n"/>
      <c r="G257" s="10" t="n"/>
      <c r="H257" s="20">
        <f>IF(N(F257)+N(G257)=0,"",ROUND((N(F257)+N(G257))*IF(E257="21%",21,IF(E257="9%",9,0))/(100+IF(E257="21%",21,IF(E257="9%",9,0))),2))</f>
        <v/>
      </c>
      <c r="I257" s="20">
        <f>IF(N(F257)+N(G257)=0,"",$B$7+SUM($F$12:F257)-SUM($G$12:G257))</f>
        <v/>
      </c>
    </row>
    <row r="258">
      <c r="A258" s="19" t="n"/>
      <c r="B258" s="6" t="n"/>
      <c r="C258" s="6" t="n"/>
      <c r="D258" s="6" t="n"/>
      <c r="E258" s="6" t="n"/>
      <c r="F258" s="10" t="n"/>
      <c r="G258" s="10" t="n"/>
      <c r="H258" s="20">
        <f>IF(N(F258)+N(G258)=0,"",ROUND((N(F258)+N(G258))*IF(E258="21%",21,IF(E258="9%",9,0))/(100+IF(E258="21%",21,IF(E258="9%",9,0))),2))</f>
        <v/>
      </c>
      <c r="I258" s="20">
        <f>IF(N(F258)+N(G258)=0,"",$B$7+SUM($F$12:F258)-SUM($G$12:G258))</f>
        <v/>
      </c>
    </row>
    <row r="259">
      <c r="A259" s="19" t="n"/>
      <c r="B259" s="6" t="n"/>
      <c r="C259" s="6" t="n"/>
      <c r="D259" s="6" t="n"/>
      <c r="E259" s="6" t="n"/>
      <c r="F259" s="10" t="n"/>
      <c r="G259" s="10" t="n"/>
      <c r="H259" s="20">
        <f>IF(N(F259)+N(G259)=0,"",ROUND((N(F259)+N(G259))*IF(E259="21%",21,IF(E259="9%",9,0))/(100+IF(E259="21%",21,IF(E259="9%",9,0))),2))</f>
        <v/>
      </c>
      <c r="I259" s="20">
        <f>IF(N(F259)+N(G259)=0,"",$B$7+SUM($F$12:F259)-SUM($G$12:G259))</f>
        <v/>
      </c>
    </row>
    <row r="260">
      <c r="A260" s="19" t="n"/>
      <c r="B260" s="6" t="n"/>
      <c r="C260" s="6" t="n"/>
      <c r="D260" s="6" t="n"/>
      <c r="E260" s="6" t="n"/>
      <c r="F260" s="10" t="n"/>
      <c r="G260" s="10" t="n"/>
      <c r="H260" s="20">
        <f>IF(N(F260)+N(G260)=0,"",ROUND((N(F260)+N(G260))*IF(E260="21%",21,IF(E260="9%",9,0))/(100+IF(E260="21%",21,IF(E260="9%",9,0))),2))</f>
        <v/>
      </c>
      <c r="I260" s="20">
        <f>IF(N(F260)+N(G260)=0,"",$B$7+SUM($F$12:F260)-SUM($G$12:G260))</f>
        <v/>
      </c>
    </row>
    <row r="261">
      <c r="A261" s="19" t="n"/>
      <c r="B261" s="6" t="n"/>
      <c r="C261" s="6" t="n"/>
      <c r="D261" s="6" t="n"/>
      <c r="E261" s="6" t="n"/>
      <c r="F261" s="10" t="n"/>
      <c r="G261" s="10" t="n"/>
      <c r="H261" s="20">
        <f>IF(N(F261)+N(G261)=0,"",ROUND((N(F261)+N(G261))*IF(E261="21%",21,IF(E261="9%",9,0))/(100+IF(E261="21%",21,IF(E261="9%",9,0))),2))</f>
        <v/>
      </c>
      <c r="I261" s="20">
        <f>IF(N(F261)+N(G261)=0,"",$B$7+SUM($F$12:F261)-SUM($G$12:G261))</f>
        <v/>
      </c>
    </row>
    <row r="262">
      <c r="A262" s="19" t="n"/>
      <c r="B262" s="6" t="n"/>
      <c r="C262" s="6" t="n"/>
      <c r="D262" s="6" t="n"/>
      <c r="E262" s="6" t="n"/>
      <c r="F262" s="10" t="n"/>
      <c r="G262" s="10" t="n"/>
      <c r="H262" s="20">
        <f>IF(N(F262)+N(G262)=0,"",ROUND((N(F262)+N(G262))*IF(E262="21%",21,IF(E262="9%",9,0))/(100+IF(E262="21%",21,IF(E262="9%",9,0))),2))</f>
        <v/>
      </c>
      <c r="I262" s="20">
        <f>IF(N(F262)+N(G262)=0,"",$B$7+SUM($F$12:F262)-SUM($G$12:G262))</f>
        <v/>
      </c>
    </row>
    <row r="263">
      <c r="A263" s="19" t="n"/>
      <c r="B263" s="6" t="n"/>
      <c r="C263" s="6" t="n"/>
      <c r="D263" s="6" t="n"/>
      <c r="E263" s="6" t="n"/>
      <c r="F263" s="10" t="n"/>
      <c r="G263" s="10" t="n"/>
      <c r="H263" s="20">
        <f>IF(N(F263)+N(G263)=0,"",ROUND((N(F263)+N(G263))*IF(E263="21%",21,IF(E263="9%",9,0))/(100+IF(E263="21%",21,IF(E263="9%",9,0))),2))</f>
        <v/>
      </c>
      <c r="I263" s="20">
        <f>IF(N(F263)+N(G263)=0,"",$B$7+SUM($F$12:F263)-SUM($G$12:G263))</f>
        <v/>
      </c>
    </row>
    <row r="264">
      <c r="A264" s="19" t="n"/>
      <c r="B264" s="6" t="n"/>
      <c r="C264" s="6" t="n"/>
      <c r="D264" s="6" t="n"/>
      <c r="E264" s="6" t="n"/>
      <c r="F264" s="10" t="n"/>
      <c r="G264" s="10" t="n"/>
      <c r="H264" s="20">
        <f>IF(N(F264)+N(G264)=0,"",ROUND((N(F264)+N(G264))*IF(E264="21%",21,IF(E264="9%",9,0))/(100+IF(E264="21%",21,IF(E264="9%",9,0))),2))</f>
        <v/>
      </c>
      <c r="I264" s="20">
        <f>IF(N(F264)+N(G264)=0,"",$B$7+SUM($F$12:F264)-SUM($G$12:G264))</f>
        <v/>
      </c>
    </row>
    <row r="265">
      <c r="A265" s="19" t="n"/>
      <c r="B265" s="6" t="n"/>
      <c r="C265" s="6" t="n"/>
      <c r="D265" s="6" t="n"/>
      <c r="E265" s="6" t="n"/>
      <c r="F265" s="10" t="n"/>
      <c r="G265" s="10" t="n"/>
      <c r="H265" s="20">
        <f>IF(N(F265)+N(G265)=0,"",ROUND((N(F265)+N(G265))*IF(E265="21%",21,IF(E265="9%",9,0))/(100+IF(E265="21%",21,IF(E265="9%",9,0))),2))</f>
        <v/>
      </c>
      <c r="I265" s="20">
        <f>IF(N(F265)+N(G265)=0,"",$B$7+SUM($F$12:F265)-SUM($G$12:G265))</f>
        <v/>
      </c>
    </row>
    <row r="266">
      <c r="A266" s="19" t="n"/>
      <c r="B266" s="6" t="n"/>
      <c r="C266" s="6" t="n"/>
      <c r="D266" s="6" t="n"/>
      <c r="E266" s="6" t="n"/>
      <c r="F266" s="10" t="n"/>
      <c r="G266" s="10" t="n"/>
      <c r="H266" s="20">
        <f>IF(N(F266)+N(G266)=0,"",ROUND((N(F266)+N(G266))*IF(E266="21%",21,IF(E266="9%",9,0))/(100+IF(E266="21%",21,IF(E266="9%",9,0))),2))</f>
        <v/>
      </c>
      <c r="I266" s="20">
        <f>IF(N(F266)+N(G266)=0,"",$B$7+SUM($F$12:F266)-SUM($G$12:G266))</f>
        <v/>
      </c>
    </row>
    <row r="267">
      <c r="A267" s="19" t="n"/>
      <c r="B267" s="6" t="n"/>
      <c r="C267" s="6" t="n"/>
      <c r="D267" s="6" t="n"/>
      <c r="E267" s="6" t="n"/>
      <c r="F267" s="10" t="n"/>
      <c r="G267" s="10" t="n"/>
      <c r="H267" s="20">
        <f>IF(N(F267)+N(G267)=0,"",ROUND((N(F267)+N(G267))*IF(E267="21%",21,IF(E267="9%",9,0))/(100+IF(E267="21%",21,IF(E267="9%",9,0))),2))</f>
        <v/>
      </c>
      <c r="I267" s="20">
        <f>IF(N(F267)+N(G267)=0,"",$B$7+SUM($F$12:F267)-SUM($G$12:G267))</f>
        <v/>
      </c>
    </row>
    <row r="268">
      <c r="A268" s="19" t="n"/>
      <c r="B268" s="6" t="n"/>
      <c r="C268" s="6" t="n"/>
      <c r="D268" s="6" t="n"/>
      <c r="E268" s="6" t="n"/>
      <c r="F268" s="10" t="n"/>
      <c r="G268" s="10" t="n"/>
      <c r="H268" s="20">
        <f>IF(N(F268)+N(G268)=0,"",ROUND((N(F268)+N(G268))*IF(E268="21%",21,IF(E268="9%",9,0))/(100+IF(E268="21%",21,IF(E268="9%",9,0))),2))</f>
        <v/>
      </c>
      <c r="I268" s="20">
        <f>IF(N(F268)+N(G268)=0,"",$B$7+SUM($F$12:F268)-SUM($G$12:G268))</f>
        <v/>
      </c>
    </row>
    <row r="269">
      <c r="A269" s="19" t="n"/>
      <c r="B269" s="6" t="n"/>
      <c r="C269" s="6" t="n"/>
      <c r="D269" s="6" t="n"/>
      <c r="E269" s="6" t="n"/>
      <c r="F269" s="10" t="n"/>
      <c r="G269" s="10" t="n"/>
      <c r="H269" s="20">
        <f>IF(N(F269)+N(G269)=0,"",ROUND((N(F269)+N(G269))*IF(E269="21%",21,IF(E269="9%",9,0))/(100+IF(E269="21%",21,IF(E269="9%",9,0))),2))</f>
        <v/>
      </c>
      <c r="I269" s="20">
        <f>IF(N(F269)+N(G269)=0,"",$B$7+SUM($F$12:F269)-SUM($G$12:G269))</f>
        <v/>
      </c>
    </row>
    <row r="270">
      <c r="A270" s="19" t="n"/>
      <c r="B270" s="6" t="n"/>
      <c r="C270" s="6" t="n"/>
      <c r="D270" s="6" t="n"/>
      <c r="E270" s="6" t="n"/>
      <c r="F270" s="10" t="n"/>
      <c r="G270" s="10" t="n"/>
      <c r="H270" s="20">
        <f>IF(N(F270)+N(G270)=0,"",ROUND((N(F270)+N(G270))*IF(E270="21%",21,IF(E270="9%",9,0))/(100+IF(E270="21%",21,IF(E270="9%",9,0))),2))</f>
        <v/>
      </c>
      <c r="I270" s="20">
        <f>IF(N(F270)+N(G270)=0,"",$B$7+SUM($F$12:F270)-SUM($G$12:G270))</f>
        <v/>
      </c>
    </row>
    <row r="271">
      <c r="A271" s="19" t="n"/>
      <c r="B271" s="6" t="n"/>
      <c r="C271" s="6" t="n"/>
      <c r="D271" s="6" t="n"/>
      <c r="E271" s="6" t="n"/>
      <c r="F271" s="10" t="n"/>
      <c r="G271" s="10" t="n"/>
      <c r="H271" s="20">
        <f>IF(N(F271)+N(G271)=0,"",ROUND((N(F271)+N(G271))*IF(E271="21%",21,IF(E271="9%",9,0))/(100+IF(E271="21%",21,IF(E271="9%",9,0))),2))</f>
        <v/>
      </c>
      <c r="I271" s="20">
        <f>IF(N(F271)+N(G271)=0,"",$B$7+SUM($F$12:F271)-SUM($G$12:G271))</f>
        <v/>
      </c>
    </row>
    <row r="272">
      <c r="A272" s="19" t="n"/>
      <c r="B272" s="6" t="n"/>
      <c r="C272" s="6" t="n"/>
      <c r="D272" s="6" t="n"/>
      <c r="E272" s="6" t="n"/>
      <c r="F272" s="10" t="n"/>
      <c r="G272" s="10" t="n"/>
      <c r="H272" s="20">
        <f>IF(N(F272)+N(G272)=0,"",ROUND((N(F272)+N(G272))*IF(E272="21%",21,IF(E272="9%",9,0))/(100+IF(E272="21%",21,IF(E272="9%",9,0))),2))</f>
        <v/>
      </c>
      <c r="I272" s="20">
        <f>IF(N(F272)+N(G272)=0,"",$B$7+SUM($F$12:F272)-SUM($G$12:G272))</f>
        <v/>
      </c>
    </row>
    <row r="273">
      <c r="A273" s="19" t="n"/>
      <c r="B273" s="6" t="n"/>
      <c r="C273" s="6" t="n"/>
      <c r="D273" s="6" t="n"/>
      <c r="E273" s="6" t="n"/>
      <c r="F273" s="10" t="n"/>
      <c r="G273" s="10" t="n"/>
      <c r="H273" s="20">
        <f>IF(N(F273)+N(G273)=0,"",ROUND((N(F273)+N(G273))*IF(E273="21%",21,IF(E273="9%",9,0))/(100+IF(E273="21%",21,IF(E273="9%",9,0))),2))</f>
        <v/>
      </c>
      <c r="I273" s="20">
        <f>IF(N(F273)+N(G273)=0,"",$B$7+SUM($F$12:F273)-SUM($G$12:G273))</f>
        <v/>
      </c>
    </row>
    <row r="274">
      <c r="A274" s="19" t="n"/>
      <c r="B274" s="6" t="n"/>
      <c r="C274" s="6" t="n"/>
      <c r="D274" s="6" t="n"/>
      <c r="E274" s="6" t="n"/>
      <c r="F274" s="10" t="n"/>
      <c r="G274" s="10" t="n"/>
      <c r="H274" s="20">
        <f>IF(N(F274)+N(G274)=0,"",ROUND((N(F274)+N(G274))*IF(E274="21%",21,IF(E274="9%",9,0))/(100+IF(E274="21%",21,IF(E274="9%",9,0))),2))</f>
        <v/>
      </c>
      <c r="I274" s="20">
        <f>IF(N(F274)+N(G274)=0,"",$B$7+SUM($F$12:F274)-SUM($G$12:G274))</f>
        <v/>
      </c>
    </row>
    <row r="275">
      <c r="A275" s="19" t="n"/>
      <c r="B275" s="6" t="n"/>
      <c r="C275" s="6" t="n"/>
      <c r="D275" s="6" t="n"/>
      <c r="E275" s="6" t="n"/>
      <c r="F275" s="10" t="n"/>
      <c r="G275" s="10" t="n"/>
      <c r="H275" s="20">
        <f>IF(N(F275)+N(G275)=0,"",ROUND((N(F275)+N(G275))*IF(E275="21%",21,IF(E275="9%",9,0))/(100+IF(E275="21%",21,IF(E275="9%",9,0))),2))</f>
        <v/>
      </c>
      <c r="I275" s="20">
        <f>IF(N(F275)+N(G275)=0,"",$B$7+SUM($F$12:F275)-SUM($G$12:G275))</f>
        <v/>
      </c>
    </row>
    <row r="276">
      <c r="A276" s="19" t="n"/>
      <c r="B276" s="6" t="n"/>
      <c r="C276" s="6" t="n"/>
      <c r="D276" s="6" t="n"/>
      <c r="E276" s="6" t="n"/>
      <c r="F276" s="10" t="n"/>
      <c r="G276" s="10" t="n"/>
      <c r="H276" s="20">
        <f>IF(N(F276)+N(G276)=0,"",ROUND((N(F276)+N(G276))*IF(E276="21%",21,IF(E276="9%",9,0))/(100+IF(E276="21%",21,IF(E276="9%",9,0))),2))</f>
        <v/>
      </c>
      <c r="I276" s="20">
        <f>IF(N(F276)+N(G276)=0,"",$B$7+SUM($F$12:F276)-SUM($G$12:G276))</f>
        <v/>
      </c>
    </row>
    <row r="277">
      <c r="A277" s="19" t="n"/>
      <c r="B277" s="6" t="n"/>
      <c r="C277" s="6" t="n"/>
      <c r="D277" s="6" t="n"/>
      <c r="E277" s="6" t="n"/>
      <c r="F277" s="10" t="n"/>
      <c r="G277" s="10" t="n"/>
      <c r="H277" s="20">
        <f>IF(N(F277)+N(G277)=0,"",ROUND((N(F277)+N(G277))*IF(E277="21%",21,IF(E277="9%",9,0))/(100+IF(E277="21%",21,IF(E277="9%",9,0))),2))</f>
        <v/>
      </c>
      <c r="I277" s="20">
        <f>IF(N(F277)+N(G277)=0,"",$B$7+SUM($F$12:F277)-SUM($G$12:G277))</f>
        <v/>
      </c>
    </row>
    <row r="278">
      <c r="A278" s="19" t="n"/>
      <c r="B278" s="6" t="n"/>
      <c r="C278" s="6" t="n"/>
      <c r="D278" s="6" t="n"/>
      <c r="E278" s="6" t="n"/>
      <c r="F278" s="10" t="n"/>
      <c r="G278" s="10" t="n"/>
      <c r="H278" s="20">
        <f>IF(N(F278)+N(G278)=0,"",ROUND((N(F278)+N(G278))*IF(E278="21%",21,IF(E278="9%",9,0))/(100+IF(E278="21%",21,IF(E278="9%",9,0))),2))</f>
        <v/>
      </c>
      <c r="I278" s="20">
        <f>IF(N(F278)+N(G278)=0,"",$B$7+SUM($F$12:F278)-SUM($G$12:G278))</f>
        <v/>
      </c>
    </row>
    <row r="279">
      <c r="A279" s="19" t="n"/>
      <c r="B279" s="6" t="n"/>
      <c r="C279" s="6" t="n"/>
      <c r="D279" s="6" t="n"/>
      <c r="E279" s="6" t="n"/>
      <c r="F279" s="10" t="n"/>
      <c r="G279" s="10" t="n"/>
      <c r="H279" s="20">
        <f>IF(N(F279)+N(G279)=0,"",ROUND((N(F279)+N(G279))*IF(E279="21%",21,IF(E279="9%",9,0))/(100+IF(E279="21%",21,IF(E279="9%",9,0))),2))</f>
        <v/>
      </c>
      <c r="I279" s="20">
        <f>IF(N(F279)+N(G279)=0,"",$B$7+SUM($F$12:F279)-SUM($G$12:G279))</f>
        <v/>
      </c>
    </row>
    <row r="280">
      <c r="A280" s="19" t="n"/>
      <c r="B280" s="6" t="n"/>
      <c r="C280" s="6" t="n"/>
      <c r="D280" s="6" t="n"/>
      <c r="E280" s="6" t="n"/>
      <c r="F280" s="10" t="n"/>
      <c r="G280" s="10" t="n"/>
      <c r="H280" s="20">
        <f>IF(N(F280)+N(G280)=0,"",ROUND((N(F280)+N(G280))*IF(E280="21%",21,IF(E280="9%",9,0))/(100+IF(E280="21%",21,IF(E280="9%",9,0))),2))</f>
        <v/>
      </c>
      <c r="I280" s="20">
        <f>IF(N(F280)+N(G280)=0,"",$B$7+SUM($F$12:F280)-SUM($G$12:G280))</f>
        <v/>
      </c>
    </row>
    <row r="281">
      <c r="A281" s="19" t="n"/>
      <c r="B281" s="6" t="n"/>
      <c r="C281" s="6" t="n"/>
      <c r="D281" s="6" t="n"/>
      <c r="E281" s="6" t="n"/>
      <c r="F281" s="10" t="n"/>
      <c r="G281" s="10" t="n"/>
      <c r="H281" s="20">
        <f>IF(N(F281)+N(G281)=0,"",ROUND((N(F281)+N(G281))*IF(E281="21%",21,IF(E281="9%",9,0))/(100+IF(E281="21%",21,IF(E281="9%",9,0))),2))</f>
        <v/>
      </c>
      <c r="I281" s="20">
        <f>IF(N(F281)+N(G281)=0,"",$B$7+SUM($F$12:F281)-SUM($G$12:G281))</f>
        <v/>
      </c>
    </row>
    <row r="282">
      <c r="A282" s="19" t="n"/>
      <c r="B282" s="6" t="n"/>
      <c r="C282" s="6" t="n"/>
      <c r="D282" s="6" t="n"/>
      <c r="E282" s="6" t="n"/>
      <c r="F282" s="10" t="n"/>
      <c r="G282" s="10" t="n"/>
      <c r="H282" s="20">
        <f>IF(N(F282)+N(G282)=0,"",ROUND((N(F282)+N(G282))*IF(E282="21%",21,IF(E282="9%",9,0))/(100+IF(E282="21%",21,IF(E282="9%",9,0))),2))</f>
        <v/>
      </c>
      <c r="I282" s="20">
        <f>IF(N(F282)+N(G282)=0,"",$B$7+SUM($F$12:F282)-SUM($G$12:G282))</f>
        <v/>
      </c>
    </row>
    <row r="283">
      <c r="A283" s="19" t="n"/>
      <c r="B283" s="6" t="n"/>
      <c r="C283" s="6" t="n"/>
      <c r="D283" s="6" t="n"/>
      <c r="E283" s="6" t="n"/>
      <c r="F283" s="10" t="n"/>
      <c r="G283" s="10" t="n"/>
      <c r="H283" s="20">
        <f>IF(N(F283)+N(G283)=0,"",ROUND((N(F283)+N(G283))*IF(E283="21%",21,IF(E283="9%",9,0))/(100+IF(E283="21%",21,IF(E283="9%",9,0))),2))</f>
        <v/>
      </c>
      <c r="I283" s="20">
        <f>IF(N(F283)+N(G283)=0,"",$B$7+SUM($F$12:F283)-SUM($G$12:G283))</f>
        <v/>
      </c>
    </row>
    <row r="284">
      <c r="A284" s="19" t="n"/>
      <c r="B284" s="6" t="n"/>
      <c r="C284" s="6" t="n"/>
      <c r="D284" s="6" t="n"/>
      <c r="E284" s="6" t="n"/>
      <c r="F284" s="10" t="n"/>
      <c r="G284" s="10" t="n"/>
      <c r="H284" s="20">
        <f>IF(N(F284)+N(G284)=0,"",ROUND((N(F284)+N(G284))*IF(E284="21%",21,IF(E284="9%",9,0))/(100+IF(E284="21%",21,IF(E284="9%",9,0))),2))</f>
        <v/>
      </c>
      <c r="I284" s="20">
        <f>IF(N(F284)+N(G284)=0,"",$B$7+SUM($F$12:F284)-SUM($G$12:G284))</f>
        <v/>
      </c>
    </row>
    <row r="285">
      <c r="A285" s="19" t="n"/>
      <c r="B285" s="6" t="n"/>
      <c r="C285" s="6" t="n"/>
      <c r="D285" s="6" t="n"/>
      <c r="E285" s="6" t="n"/>
      <c r="F285" s="10" t="n"/>
      <c r="G285" s="10" t="n"/>
      <c r="H285" s="20">
        <f>IF(N(F285)+N(G285)=0,"",ROUND((N(F285)+N(G285))*IF(E285="21%",21,IF(E285="9%",9,0))/(100+IF(E285="21%",21,IF(E285="9%",9,0))),2))</f>
        <v/>
      </c>
      <c r="I285" s="20">
        <f>IF(N(F285)+N(G285)=0,"",$B$7+SUM($F$12:F285)-SUM($G$12:G285))</f>
        <v/>
      </c>
    </row>
    <row r="286">
      <c r="A286" s="19" t="n"/>
      <c r="B286" s="6" t="n"/>
      <c r="C286" s="6" t="n"/>
      <c r="D286" s="6" t="n"/>
      <c r="E286" s="6" t="n"/>
      <c r="F286" s="10" t="n"/>
      <c r="G286" s="10" t="n"/>
      <c r="H286" s="20">
        <f>IF(N(F286)+N(G286)=0,"",ROUND((N(F286)+N(G286))*IF(E286="21%",21,IF(E286="9%",9,0))/(100+IF(E286="21%",21,IF(E286="9%",9,0))),2))</f>
        <v/>
      </c>
      <c r="I286" s="20">
        <f>IF(N(F286)+N(G286)=0,"",$B$7+SUM($F$12:F286)-SUM($G$12:G286))</f>
        <v/>
      </c>
    </row>
    <row r="287">
      <c r="A287" s="19" t="n"/>
      <c r="B287" s="6" t="n"/>
      <c r="C287" s="6" t="n"/>
      <c r="D287" s="6" t="n"/>
      <c r="E287" s="6" t="n"/>
      <c r="F287" s="10" t="n"/>
      <c r="G287" s="10" t="n"/>
      <c r="H287" s="20">
        <f>IF(N(F287)+N(G287)=0,"",ROUND((N(F287)+N(G287))*IF(E287="21%",21,IF(E287="9%",9,0))/(100+IF(E287="21%",21,IF(E287="9%",9,0))),2))</f>
        <v/>
      </c>
      <c r="I287" s="20">
        <f>IF(N(F287)+N(G287)=0,"",$B$7+SUM($F$12:F287)-SUM($G$12:G287))</f>
        <v/>
      </c>
    </row>
    <row r="288">
      <c r="A288" s="19" t="n"/>
      <c r="B288" s="6" t="n"/>
      <c r="C288" s="6" t="n"/>
      <c r="D288" s="6" t="n"/>
      <c r="E288" s="6" t="n"/>
      <c r="F288" s="10" t="n"/>
      <c r="G288" s="10" t="n"/>
      <c r="H288" s="20">
        <f>IF(N(F288)+N(G288)=0,"",ROUND((N(F288)+N(G288))*IF(E288="21%",21,IF(E288="9%",9,0))/(100+IF(E288="21%",21,IF(E288="9%",9,0))),2))</f>
        <v/>
      </c>
      <c r="I288" s="20">
        <f>IF(N(F288)+N(G288)=0,"",$B$7+SUM($F$12:F288)-SUM($G$12:G288))</f>
        <v/>
      </c>
    </row>
    <row r="289">
      <c r="A289" s="19" t="n"/>
      <c r="B289" s="6" t="n"/>
      <c r="C289" s="6" t="n"/>
      <c r="D289" s="6" t="n"/>
      <c r="E289" s="6" t="n"/>
      <c r="F289" s="10" t="n"/>
      <c r="G289" s="10" t="n"/>
      <c r="H289" s="20">
        <f>IF(N(F289)+N(G289)=0,"",ROUND((N(F289)+N(G289))*IF(E289="21%",21,IF(E289="9%",9,0))/(100+IF(E289="21%",21,IF(E289="9%",9,0))),2))</f>
        <v/>
      </c>
      <c r="I289" s="20">
        <f>IF(N(F289)+N(G289)=0,"",$B$7+SUM($F$12:F289)-SUM($G$12:G289))</f>
        <v/>
      </c>
    </row>
    <row r="290">
      <c r="A290" s="19" t="n"/>
      <c r="B290" s="6" t="n"/>
      <c r="C290" s="6" t="n"/>
      <c r="D290" s="6" t="n"/>
      <c r="E290" s="6" t="n"/>
      <c r="F290" s="10" t="n"/>
      <c r="G290" s="10" t="n"/>
      <c r="H290" s="20">
        <f>IF(N(F290)+N(G290)=0,"",ROUND((N(F290)+N(G290))*IF(E290="21%",21,IF(E290="9%",9,0))/(100+IF(E290="21%",21,IF(E290="9%",9,0))),2))</f>
        <v/>
      </c>
      <c r="I290" s="20">
        <f>IF(N(F290)+N(G290)=0,"",$B$7+SUM($F$12:F290)-SUM($G$12:G290))</f>
        <v/>
      </c>
    </row>
    <row r="291">
      <c r="A291" s="19" t="n"/>
      <c r="B291" s="6" t="n"/>
      <c r="C291" s="6" t="n"/>
      <c r="D291" s="6" t="n"/>
      <c r="E291" s="6" t="n"/>
      <c r="F291" s="10" t="n"/>
      <c r="G291" s="10" t="n"/>
      <c r="H291" s="20">
        <f>IF(N(F291)+N(G291)=0,"",ROUND((N(F291)+N(G291))*IF(E291="21%",21,IF(E291="9%",9,0))/(100+IF(E291="21%",21,IF(E291="9%",9,0))),2))</f>
        <v/>
      </c>
      <c r="I291" s="20">
        <f>IF(N(F291)+N(G291)=0,"",$B$7+SUM($F$12:F291)-SUM($G$12:G291))</f>
        <v/>
      </c>
    </row>
    <row r="292">
      <c r="A292" s="19" t="n"/>
      <c r="B292" s="6" t="n"/>
      <c r="C292" s="6" t="n"/>
      <c r="D292" s="6" t="n"/>
      <c r="E292" s="6" t="n"/>
      <c r="F292" s="10" t="n"/>
      <c r="G292" s="10" t="n"/>
      <c r="H292" s="20">
        <f>IF(N(F292)+N(G292)=0,"",ROUND((N(F292)+N(G292))*IF(E292="21%",21,IF(E292="9%",9,0))/(100+IF(E292="21%",21,IF(E292="9%",9,0))),2))</f>
        <v/>
      </c>
      <c r="I292" s="20">
        <f>IF(N(F292)+N(G292)=0,"",$B$7+SUM($F$12:F292)-SUM($G$12:G292))</f>
        <v/>
      </c>
    </row>
    <row r="293">
      <c r="A293" s="19" t="n"/>
      <c r="B293" s="6" t="n"/>
      <c r="C293" s="6" t="n"/>
      <c r="D293" s="6" t="n"/>
      <c r="E293" s="6" t="n"/>
      <c r="F293" s="10" t="n"/>
      <c r="G293" s="10" t="n"/>
      <c r="H293" s="20">
        <f>IF(N(F293)+N(G293)=0,"",ROUND((N(F293)+N(G293))*IF(E293="21%",21,IF(E293="9%",9,0))/(100+IF(E293="21%",21,IF(E293="9%",9,0))),2))</f>
        <v/>
      </c>
      <c r="I293" s="20">
        <f>IF(N(F293)+N(G293)=0,"",$B$7+SUM($F$12:F293)-SUM($G$12:G293))</f>
        <v/>
      </c>
    </row>
    <row r="294">
      <c r="A294" s="19" t="n"/>
      <c r="B294" s="6" t="n"/>
      <c r="C294" s="6" t="n"/>
      <c r="D294" s="6" t="n"/>
      <c r="E294" s="6" t="n"/>
      <c r="F294" s="10" t="n"/>
      <c r="G294" s="10" t="n"/>
      <c r="H294" s="20">
        <f>IF(N(F294)+N(G294)=0,"",ROUND((N(F294)+N(G294))*IF(E294="21%",21,IF(E294="9%",9,0))/(100+IF(E294="21%",21,IF(E294="9%",9,0))),2))</f>
        <v/>
      </c>
      <c r="I294" s="20">
        <f>IF(N(F294)+N(G294)=0,"",$B$7+SUM($F$12:F294)-SUM($G$12:G294))</f>
        <v/>
      </c>
    </row>
    <row r="295">
      <c r="A295" s="19" t="n"/>
      <c r="B295" s="6" t="n"/>
      <c r="C295" s="6" t="n"/>
      <c r="D295" s="6" t="n"/>
      <c r="E295" s="6" t="n"/>
      <c r="F295" s="10" t="n"/>
      <c r="G295" s="10" t="n"/>
      <c r="H295" s="20">
        <f>IF(N(F295)+N(G295)=0,"",ROUND((N(F295)+N(G295))*IF(E295="21%",21,IF(E295="9%",9,0))/(100+IF(E295="21%",21,IF(E295="9%",9,0))),2))</f>
        <v/>
      </c>
      <c r="I295" s="20">
        <f>IF(N(F295)+N(G295)=0,"",$B$7+SUM($F$12:F295)-SUM($G$12:G295))</f>
        <v/>
      </c>
    </row>
    <row r="296">
      <c r="A296" s="19" t="n"/>
      <c r="B296" s="6" t="n"/>
      <c r="C296" s="6" t="n"/>
      <c r="D296" s="6" t="n"/>
      <c r="E296" s="6" t="n"/>
      <c r="F296" s="10" t="n"/>
      <c r="G296" s="10" t="n"/>
      <c r="H296" s="20">
        <f>IF(N(F296)+N(G296)=0,"",ROUND((N(F296)+N(G296))*IF(E296="21%",21,IF(E296="9%",9,0))/(100+IF(E296="21%",21,IF(E296="9%",9,0))),2))</f>
        <v/>
      </c>
      <c r="I296" s="20">
        <f>IF(N(F296)+N(G296)=0,"",$B$7+SUM($F$12:F296)-SUM($G$12:G296))</f>
        <v/>
      </c>
    </row>
    <row r="297">
      <c r="A297" s="19" t="n"/>
      <c r="B297" s="6" t="n"/>
      <c r="C297" s="6" t="n"/>
      <c r="D297" s="6" t="n"/>
      <c r="E297" s="6" t="n"/>
      <c r="F297" s="10" t="n"/>
      <c r="G297" s="10" t="n"/>
      <c r="H297" s="20">
        <f>IF(N(F297)+N(G297)=0,"",ROUND((N(F297)+N(G297))*IF(E297="21%",21,IF(E297="9%",9,0))/(100+IF(E297="21%",21,IF(E297="9%",9,0))),2))</f>
        <v/>
      </c>
      <c r="I297" s="20">
        <f>IF(N(F297)+N(G297)=0,"",$B$7+SUM($F$12:F297)-SUM($G$12:G297))</f>
        <v/>
      </c>
    </row>
    <row r="298">
      <c r="A298" s="19" t="n"/>
      <c r="B298" s="6" t="n"/>
      <c r="C298" s="6" t="n"/>
      <c r="D298" s="6" t="n"/>
      <c r="E298" s="6" t="n"/>
      <c r="F298" s="10" t="n"/>
      <c r="G298" s="10" t="n"/>
      <c r="H298" s="20">
        <f>IF(N(F298)+N(G298)=0,"",ROUND((N(F298)+N(G298))*IF(E298="21%",21,IF(E298="9%",9,0))/(100+IF(E298="21%",21,IF(E298="9%",9,0))),2))</f>
        <v/>
      </c>
      <c r="I298" s="20">
        <f>IF(N(F298)+N(G298)=0,"",$B$7+SUM($F$12:F298)-SUM($G$12:G298))</f>
        <v/>
      </c>
    </row>
    <row r="299">
      <c r="A299" s="19" t="n"/>
      <c r="B299" s="6" t="n"/>
      <c r="C299" s="6" t="n"/>
      <c r="D299" s="6" t="n"/>
      <c r="E299" s="6" t="n"/>
      <c r="F299" s="10" t="n"/>
      <c r="G299" s="10" t="n"/>
      <c r="H299" s="20">
        <f>IF(N(F299)+N(G299)=0,"",ROUND((N(F299)+N(G299))*IF(E299="21%",21,IF(E299="9%",9,0))/(100+IF(E299="21%",21,IF(E299="9%",9,0))),2))</f>
        <v/>
      </c>
      <c r="I299" s="20">
        <f>IF(N(F299)+N(G299)=0,"",$B$7+SUM($F$12:F299)-SUM($G$12:G299))</f>
        <v/>
      </c>
    </row>
    <row r="300">
      <c r="A300" s="19" t="n"/>
      <c r="B300" s="6" t="n"/>
      <c r="C300" s="6" t="n"/>
      <c r="D300" s="6" t="n"/>
      <c r="E300" s="6" t="n"/>
      <c r="F300" s="10" t="n"/>
      <c r="G300" s="10" t="n"/>
      <c r="H300" s="20">
        <f>IF(N(F300)+N(G300)=0,"",ROUND((N(F300)+N(G300))*IF(E300="21%",21,IF(E300="9%",9,0))/(100+IF(E300="21%",21,IF(E300="9%",9,0))),2))</f>
        <v/>
      </c>
      <c r="I300" s="20">
        <f>IF(N(F300)+N(G300)=0,"",$B$7+SUM($F$12:F300)-SUM($G$12:G300))</f>
        <v/>
      </c>
    </row>
    <row r="301">
      <c r="A301" s="19" t="n"/>
      <c r="B301" s="6" t="n"/>
      <c r="C301" s="6" t="n"/>
      <c r="D301" s="6" t="n"/>
      <c r="E301" s="6" t="n"/>
      <c r="F301" s="10" t="n"/>
      <c r="G301" s="10" t="n"/>
      <c r="H301" s="20">
        <f>IF(N(F301)+N(G301)=0,"",ROUND((N(F301)+N(G301))*IF(E301="21%",21,IF(E301="9%",9,0))/(100+IF(E301="21%",21,IF(E301="9%",9,0))),2))</f>
        <v/>
      </c>
      <c r="I301" s="20">
        <f>IF(N(F301)+N(G301)=0,"",$B$7+SUM($F$12:F301)-SUM($G$12:G301))</f>
        <v/>
      </c>
    </row>
    <row r="302">
      <c r="A302" s="19" t="n"/>
      <c r="B302" s="6" t="n"/>
      <c r="C302" s="6" t="n"/>
      <c r="D302" s="6" t="n"/>
      <c r="E302" s="6" t="n"/>
      <c r="F302" s="10" t="n"/>
      <c r="G302" s="10" t="n"/>
      <c r="H302" s="20">
        <f>IF(N(F302)+N(G302)=0,"",ROUND((N(F302)+N(G302))*IF(E302="21%",21,IF(E302="9%",9,0))/(100+IF(E302="21%",21,IF(E302="9%",9,0))),2))</f>
        <v/>
      </c>
      <c r="I302" s="20">
        <f>IF(N(F302)+N(G302)=0,"",$B$7+SUM($F$12:F302)-SUM($G$12:G302))</f>
        <v/>
      </c>
    </row>
    <row r="303">
      <c r="A303" s="19" t="n"/>
      <c r="B303" s="6" t="n"/>
      <c r="C303" s="6" t="n"/>
      <c r="D303" s="6" t="n"/>
      <c r="E303" s="6" t="n"/>
      <c r="F303" s="10" t="n"/>
      <c r="G303" s="10" t="n"/>
      <c r="H303" s="20">
        <f>IF(N(F303)+N(G303)=0,"",ROUND((N(F303)+N(G303))*IF(E303="21%",21,IF(E303="9%",9,0))/(100+IF(E303="21%",21,IF(E303="9%",9,0))),2))</f>
        <v/>
      </c>
      <c r="I303" s="20">
        <f>IF(N(F303)+N(G303)=0,"",$B$7+SUM($F$12:F303)-SUM($G$12:G303))</f>
        <v/>
      </c>
    </row>
    <row r="304">
      <c r="A304" s="19" t="n"/>
      <c r="B304" s="6" t="n"/>
      <c r="C304" s="6" t="n"/>
      <c r="D304" s="6" t="n"/>
      <c r="E304" s="6" t="n"/>
      <c r="F304" s="10" t="n"/>
      <c r="G304" s="10" t="n"/>
      <c r="H304" s="20">
        <f>IF(N(F304)+N(G304)=0,"",ROUND((N(F304)+N(G304))*IF(E304="21%",21,IF(E304="9%",9,0))/(100+IF(E304="21%",21,IF(E304="9%",9,0))),2))</f>
        <v/>
      </c>
      <c r="I304" s="20">
        <f>IF(N(F304)+N(G304)=0,"",$B$7+SUM($F$12:F304)-SUM($G$12:G304))</f>
        <v/>
      </c>
    </row>
    <row r="305">
      <c r="A305" s="19" t="n"/>
      <c r="B305" s="6" t="n"/>
      <c r="C305" s="6" t="n"/>
      <c r="D305" s="6" t="n"/>
      <c r="E305" s="6" t="n"/>
      <c r="F305" s="10" t="n"/>
      <c r="G305" s="10" t="n"/>
      <c r="H305" s="20">
        <f>IF(N(F305)+N(G305)=0,"",ROUND((N(F305)+N(G305))*IF(E305="21%",21,IF(E305="9%",9,0))/(100+IF(E305="21%",21,IF(E305="9%",9,0))),2))</f>
        <v/>
      </c>
      <c r="I305" s="20">
        <f>IF(N(F305)+N(G305)=0,"",$B$7+SUM($F$12:F305)-SUM($G$12:G305))</f>
        <v/>
      </c>
    </row>
    <row r="306">
      <c r="A306" s="19" t="n"/>
      <c r="B306" s="6" t="n"/>
      <c r="C306" s="6" t="n"/>
      <c r="D306" s="6" t="n"/>
      <c r="E306" s="6" t="n"/>
      <c r="F306" s="10" t="n"/>
      <c r="G306" s="10" t="n"/>
      <c r="H306" s="20">
        <f>IF(N(F306)+N(G306)=0,"",ROUND((N(F306)+N(G306))*IF(E306="21%",21,IF(E306="9%",9,0))/(100+IF(E306="21%",21,IF(E306="9%",9,0))),2))</f>
        <v/>
      </c>
      <c r="I306" s="20">
        <f>IF(N(F306)+N(G306)=0,"",$B$7+SUM($F$12:F306)-SUM($G$12:G306))</f>
        <v/>
      </c>
    </row>
    <row r="307">
      <c r="A307" s="19" t="n"/>
      <c r="B307" s="6" t="n"/>
      <c r="C307" s="6" t="n"/>
      <c r="D307" s="6" t="n"/>
      <c r="E307" s="6" t="n"/>
      <c r="F307" s="10" t="n"/>
      <c r="G307" s="10" t="n"/>
      <c r="H307" s="20">
        <f>IF(N(F307)+N(G307)=0,"",ROUND((N(F307)+N(G307))*IF(E307="21%",21,IF(E307="9%",9,0))/(100+IF(E307="21%",21,IF(E307="9%",9,0))),2))</f>
        <v/>
      </c>
      <c r="I307" s="20">
        <f>IF(N(F307)+N(G307)=0,"",$B$7+SUM($F$12:F307)-SUM($G$12:G307))</f>
        <v/>
      </c>
    </row>
    <row r="308">
      <c r="A308" s="19" t="n"/>
      <c r="B308" s="6" t="n"/>
      <c r="C308" s="6" t="n"/>
      <c r="D308" s="6" t="n"/>
      <c r="E308" s="6" t="n"/>
      <c r="F308" s="10" t="n"/>
      <c r="G308" s="10" t="n"/>
      <c r="H308" s="20">
        <f>IF(N(F308)+N(G308)=0,"",ROUND((N(F308)+N(G308))*IF(E308="21%",21,IF(E308="9%",9,0))/(100+IF(E308="21%",21,IF(E308="9%",9,0))),2))</f>
        <v/>
      </c>
      <c r="I308" s="20">
        <f>IF(N(F308)+N(G308)=0,"",$B$7+SUM($F$12:F308)-SUM($G$12:G308))</f>
        <v/>
      </c>
    </row>
    <row r="309">
      <c r="A309" s="19" t="n"/>
      <c r="B309" s="6" t="n"/>
      <c r="C309" s="6" t="n"/>
      <c r="D309" s="6" t="n"/>
      <c r="E309" s="6" t="n"/>
      <c r="F309" s="10" t="n"/>
      <c r="G309" s="10" t="n"/>
      <c r="H309" s="20">
        <f>IF(N(F309)+N(G309)=0,"",ROUND((N(F309)+N(G309))*IF(E309="21%",21,IF(E309="9%",9,0))/(100+IF(E309="21%",21,IF(E309="9%",9,0))),2))</f>
        <v/>
      </c>
      <c r="I309" s="20">
        <f>IF(N(F309)+N(G309)=0,"",$B$7+SUM($F$12:F309)-SUM($G$12:G309))</f>
        <v/>
      </c>
    </row>
    <row r="310">
      <c r="A310" s="19" t="n"/>
      <c r="B310" s="6" t="n"/>
      <c r="C310" s="6" t="n"/>
      <c r="D310" s="6" t="n"/>
      <c r="E310" s="6" t="n"/>
      <c r="F310" s="10" t="n"/>
      <c r="G310" s="10" t="n"/>
      <c r="H310" s="20">
        <f>IF(N(F310)+N(G310)=0,"",ROUND((N(F310)+N(G310))*IF(E310="21%",21,IF(E310="9%",9,0))/(100+IF(E310="21%",21,IF(E310="9%",9,0))),2))</f>
        <v/>
      </c>
      <c r="I310" s="20">
        <f>IF(N(F310)+N(G310)=0,"",$B$7+SUM($F$12:F310)-SUM($G$12:G310))</f>
        <v/>
      </c>
    </row>
    <row r="311">
      <c r="A311" s="19" t="n"/>
      <c r="B311" s="6" t="n"/>
      <c r="C311" s="6" t="n"/>
      <c r="D311" s="6" t="n"/>
      <c r="E311" s="6" t="n"/>
      <c r="F311" s="10" t="n"/>
      <c r="G311" s="10" t="n"/>
      <c r="H311" s="20">
        <f>IF(N(F311)+N(G311)=0,"",ROUND((N(F311)+N(G311))*IF(E311="21%",21,IF(E311="9%",9,0))/(100+IF(E311="21%",21,IF(E311="9%",9,0))),2))</f>
        <v/>
      </c>
      <c r="I311" s="20">
        <f>IF(N(F311)+N(G311)=0,"",$B$7+SUM($F$12:F311)-SUM($G$12:G311))</f>
        <v/>
      </c>
    </row>
    <row r="312">
      <c r="A312" s="19" t="n"/>
      <c r="B312" s="6" t="n"/>
      <c r="C312" s="6" t="n"/>
      <c r="D312" s="6" t="n"/>
      <c r="E312" s="6" t="n"/>
      <c r="F312" s="10" t="n"/>
      <c r="G312" s="10" t="n"/>
      <c r="H312" s="20">
        <f>IF(N(F312)+N(G312)=0,"",ROUND((N(F312)+N(G312))*IF(E312="21%",21,IF(E312="9%",9,0))/(100+IF(E312="21%",21,IF(E312="9%",9,0))),2))</f>
        <v/>
      </c>
      <c r="I312" s="20">
        <f>IF(N(F312)+N(G312)=0,"",$B$7+SUM($F$12:F312)-SUM($G$12:G312))</f>
        <v/>
      </c>
    </row>
    <row r="313">
      <c r="A313" s="19" t="n"/>
      <c r="B313" s="6" t="n"/>
      <c r="C313" s="6" t="n"/>
      <c r="D313" s="6" t="n"/>
      <c r="E313" s="6" t="n"/>
      <c r="F313" s="10" t="n"/>
      <c r="G313" s="10" t="n"/>
      <c r="H313" s="20">
        <f>IF(N(F313)+N(G313)=0,"",ROUND((N(F313)+N(G313))*IF(E313="21%",21,IF(E313="9%",9,0))/(100+IF(E313="21%",21,IF(E313="9%",9,0))),2))</f>
        <v/>
      </c>
      <c r="I313" s="20">
        <f>IF(N(F313)+N(G313)=0,"",$B$7+SUM($F$12:F313)-SUM($G$12:G313))</f>
        <v/>
      </c>
    </row>
    <row r="314">
      <c r="A314" s="19" t="n"/>
      <c r="B314" s="6" t="n"/>
      <c r="C314" s="6" t="n"/>
      <c r="D314" s="6" t="n"/>
      <c r="E314" s="6" t="n"/>
      <c r="F314" s="10" t="n"/>
      <c r="G314" s="10" t="n"/>
      <c r="H314" s="20">
        <f>IF(N(F314)+N(G314)=0,"",ROUND((N(F314)+N(G314))*IF(E314="21%",21,IF(E314="9%",9,0))/(100+IF(E314="21%",21,IF(E314="9%",9,0))),2))</f>
        <v/>
      </c>
      <c r="I314" s="20">
        <f>IF(N(F314)+N(G314)=0,"",$B$7+SUM($F$12:F314)-SUM($G$12:G314))</f>
        <v/>
      </c>
    </row>
    <row r="315">
      <c r="A315" s="19" t="n"/>
      <c r="B315" s="6" t="n"/>
      <c r="C315" s="6" t="n"/>
      <c r="D315" s="6" t="n"/>
      <c r="E315" s="6" t="n"/>
      <c r="F315" s="10" t="n"/>
      <c r="G315" s="10" t="n"/>
      <c r="H315" s="20">
        <f>IF(N(F315)+N(G315)=0,"",ROUND((N(F315)+N(G315))*IF(E315="21%",21,IF(E315="9%",9,0))/(100+IF(E315="21%",21,IF(E315="9%",9,0))),2))</f>
        <v/>
      </c>
      <c r="I315" s="20">
        <f>IF(N(F315)+N(G315)=0,"",$B$7+SUM($F$12:F315)-SUM($G$12:G315))</f>
        <v/>
      </c>
    </row>
    <row r="316">
      <c r="A316" s="19" t="n"/>
      <c r="B316" s="6" t="n"/>
      <c r="C316" s="6" t="n"/>
      <c r="D316" s="6" t="n"/>
      <c r="E316" s="6" t="n"/>
      <c r="F316" s="10" t="n"/>
      <c r="G316" s="10" t="n"/>
      <c r="H316" s="20">
        <f>IF(N(F316)+N(G316)=0,"",ROUND((N(F316)+N(G316))*IF(E316="21%",21,IF(E316="9%",9,0))/(100+IF(E316="21%",21,IF(E316="9%",9,0))),2))</f>
        <v/>
      </c>
      <c r="I316" s="20">
        <f>IF(N(F316)+N(G316)=0,"",$B$7+SUM($F$12:F316)-SUM($G$12:G316))</f>
        <v/>
      </c>
    </row>
    <row r="317">
      <c r="A317" s="19" t="n"/>
      <c r="B317" s="6" t="n"/>
      <c r="C317" s="6" t="n"/>
      <c r="D317" s="6" t="n"/>
      <c r="E317" s="6" t="n"/>
      <c r="F317" s="10" t="n"/>
      <c r="G317" s="10" t="n"/>
      <c r="H317" s="20">
        <f>IF(N(F317)+N(G317)=0,"",ROUND((N(F317)+N(G317))*IF(E317="21%",21,IF(E317="9%",9,0))/(100+IF(E317="21%",21,IF(E317="9%",9,0))),2))</f>
        <v/>
      </c>
      <c r="I317" s="20">
        <f>IF(N(F317)+N(G317)=0,"",$B$7+SUM($F$12:F317)-SUM($G$12:G317))</f>
        <v/>
      </c>
    </row>
    <row r="318">
      <c r="A318" s="19" t="n"/>
      <c r="B318" s="6" t="n"/>
      <c r="C318" s="6" t="n"/>
      <c r="D318" s="6" t="n"/>
      <c r="E318" s="6" t="n"/>
      <c r="F318" s="10" t="n"/>
      <c r="G318" s="10" t="n"/>
      <c r="H318" s="20">
        <f>IF(N(F318)+N(G318)=0,"",ROUND((N(F318)+N(G318))*IF(E318="21%",21,IF(E318="9%",9,0))/(100+IF(E318="21%",21,IF(E318="9%",9,0))),2))</f>
        <v/>
      </c>
      <c r="I318" s="20">
        <f>IF(N(F318)+N(G318)=0,"",$B$7+SUM($F$12:F318)-SUM($G$12:G318))</f>
        <v/>
      </c>
    </row>
    <row r="319">
      <c r="A319" s="19" t="n"/>
      <c r="B319" s="6" t="n"/>
      <c r="C319" s="6" t="n"/>
      <c r="D319" s="6" t="n"/>
      <c r="E319" s="6" t="n"/>
      <c r="F319" s="10" t="n"/>
      <c r="G319" s="10" t="n"/>
      <c r="H319" s="20">
        <f>IF(N(F319)+N(G319)=0,"",ROUND((N(F319)+N(G319))*IF(E319="21%",21,IF(E319="9%",9,0))/(100+IF(E319="21%",21,IF(E319="9%",9,0))),2))</f>
        <v/>
      </c>
      <c r="I319" s="20">
        <f>IF(N(F319)+N(G319)=0,"",$B$7+SUM($F$12:F319)-SUM($G$12:G319))</f>
        <v/>
      </c>
    </row>
    <row r="320">
      <c r="A320" s="19" t="n"/>
      <c r="B320" s="6" t="n"/>
      <c r="C320" s="6" t="n"/>
      <c r="D320" s="6" t="n"/>
      <c r="E320" s="6" t="n"/>
      <c r="F320" s="10" t="n"/>
      <c r="G320" s="10" t="n"/>
      <c r="H320" s="20">
        <f>IF(N(F320)+N(G320)=0,"",ROUND((N(F320)+N(G320))*IF(E320="21%",21,IF(E320="9%",9,0))/(100+IF(E320="21%",21,IF(E320="9%",9,0))),2))</f>
        <v/>
      </c>
      <c r="I320" s="20">
        <f>IF(N(F320)+N(G320)=0,"",$B$7+SUM($F$12:F320)-SUM($G$12:G320))</f>
        <v/>
      </c>
    </row>
    <row r="321">
      <c r="A321" s="19" t="n"/>
      <c r="B321" s="6" t="n"/>
      <c r="C321" s="6" t="n"/>
      <c r="D321" s="6" t="n"/>
      <c r="E321" s="6" t="n"/>
      <c r="F321" s="10" t="n"/>
      <c r="G321" s="10" t="n"/>
      <c r="H321" s="20">
        <f>IF(N(F321)+N(G321)=0,"",ROUND((N(F321)+N(G321))*IF(E321="21%",21,IF(E321="9%",9,0))/(100+IF(E321="21%",21,IF(E321="9%",9,0))),2))</f>
        <v/>
      </c>
      <c r="I321" s="20">
        <f>IF(N(F321)+N(G321)=0,"",$B$7+SUM($F$12:F321)-SUM($G$12:G321))</f>
        <v/>
      </c>
    </row>
    <row r="322">
      <c r="A322" s="19" t="n"/>
      <c r="B322" s="6" t="n"/>
      <c r="C322" s="6" t="n"/>
      <c r="D322" s="6" t="n"/>
      <c r="E322" s="6" t="n"/>
      <c r="F322" s="10" t="n"/>
      <c r="G322" s="10" t="n"/>
      <c r="H322" s="20">
        <f>IF(N(F322)+N(G322)=0,"",ROUND((N(F322)+N(G322))*IF(E322="21%",21,IF(E322="9%",9,0))/(100+IF(E322="21%",21,IF(E322="9%",9,0))),2))</f>
        <v/>
      </c>
      <c r="I322" s="20">
        <f>IF(N(F322)+N(G322)=0,"",$B$7+SUM($F$12:F322)-SUM($G$12:G322))</f>
        <v/>
      </c>
    </row>
    <row r="323">
      <c r="A323" s="19" t="n"/>
      <c r="B323" s="6" t="n"/>
      <c r="C323" s="6" t="n"/>
      <c r="D323" s="6" t="n"/>
      <c r="E323" s="6" t="n"/>
      <c r="F323" s="10" t="n"/>
      <c r="G323" s="10" t="n"/>
      <c r="H323" s="20">
        <f>IF(N(F323)+N(G323)=0,"",ROUND((N(F323)+N(G323))*IF(E323="21%",21,IF(E323="9%",9,0))/(100+IF(E323="21%",21,IF(E323="9%",9,0))),2))</f>
        <v/>
      </c>
      <c r="I323" s="20">
        <f>IF(N(F323)+N(G323)=0,"",$B$7+SUM($F$12:F323)-SUM($G$12:G323))</f>
        <v/>
      </c>
    </row>
    <row r="324">
      <c r="A324" s="19" t="n"/>
      <c r="B324" s="6" t="n"/>
      <c r="C324" s="6" t="n"/>
      <c r="D324" s="6" t="n"/>
      <c r="E324" s="6" t="n"/>
      <c r="F324" s="10" t="n"/>
      <c r="G324" s="10" t="n"/>
      <c r="H324" s="20">
        <f>IF(N(F324)+N(G324)=0,"",ROUND((N(F324)+N(G324))*IF(E324="21%",21,IF(E324="9%",9,0))/(100+IF(E324="21%",21,IF(E324="9%",9,0))),2))</f>
        <v/>
      </c>
      <c r="I324" s="20">
        <f>IF(N(F324)+N(G324)=0,"",$B$7+SUM($F$12:F324)-SUM($G$12:G324))</f>
        <v/>
      </c>
    </row>
    <row r="325">
      <c r="A325" s="19" t="n"/>
      <c r="B325" s="6" t="n"/>
      <c r="C325" s="6" t="n"/>
      <c r="D325" s="6" t="n"/>
      <c r="E325" s="6" t="n"/>
      <c r="F325" s="10" t="n"/>
      <c r="G325" s="10" t="n"/>
      <c r="H325" s="20">
        <f>IF(N(F325)+N(G325)=0,"",ROUND((N(F325)+N(G325))*IF(E325="21%",21,IF(E325="9%",9,0))/(100+IF(E325="21%",21,IF(E325="9%",9,0))),2))</f>
        <v/>
      </c>
      <c r="I325" s="20">
        <f>IF(N(F325)+N(G325)=0,"",$B$7+SUM($F$12:F325)-SUM($G$12:G325))</f>
        <v/>
      </c>
    </row>
    <row r="326">
      <c r="A326" s="19" t="n"/>
      <c r="B326" s="6" t="n"/>
      <c r="C326" s="6" t="n"/>
      <c r="D326" s="6" t="n"/>
      <c r="E326" s="6" t="n"/>
      <c r="F326" s="10" t="n"/>
      <c r="G326" s="10" t="n"/>
      <c r="H326" s="20">
        <f>IF(N(F326)+N(G326)=0,"",ROUND((N(F326)+N(G326))*IF(E326="21%",21,IF(E326="9%",9,0))/(100+IF(E326="21%",21,IF(E326="9%",9,0))),2))</f>
        <v/>
      </c>
      <c r="I326" s="20">
        <f>IF(N(F326)+N(G326)=0,"",$B$7+SUM($F$12:F326)-SUM($G$12:G326))</f>
        <v/>
      </c>
    </row>
    <row r="327">
      <c r="A327" s="19" t="n"/>
      <c r="B327" s="6" t="n"/>
      <c r="C327" s="6" t="n"/>
      <c r="D327" s="6" t="n"/>
      <c r="E327" s="6" t="n"/>
      <c r="F327" s="10" t="n"/>
      <c r="G327" s="10" t="n"/>
      <c r="H327" s="20">
        <f>IF(N(F327)+N(G327)=0,"",ROUND((N(F327)+N(G327))*IF(E327="21%",21,IF(E327="9%",9,0))/(100+IF(E327="21%",21,IF(E327="9%",9,0))),2))</f>
        <v/>
      </c>
      <c r="I327" s="20">
        <f>IF(N(F327)+N(G327)=0,"",$B$7+SUM($F$12:F327)-SUM($G$12:G327))</f>
        <v/>
      </c>
    </row>
    <row r="328">
      <c r="A328" s="19" t="n"/>
      <c r="B328" s="6" t="n"/>
      <c r="C328" s="6" t="n"/>
      <c r="D328" s="6" t="n"/>
      <c r="E328" s="6" t="n"/>
      <c r="F328" s="10" t="n"/>
      <c r="G328" s="10" t="n"/>
      <c r="H328" s="20">
        <f>IF(N(F328)+N(G328)=0,"",ROUND((N(F328)+N(G328))*IF(E328="21%",21,IF(E328="9%",9,0))/(100+IF(E328="21%",21,IF(E328="9%",9,0))),2))</f>
        <v/>
      </c>
      <c r="I328" s="20">
        <f>IF(N(F328)+N(G328)=0,"",$B$7+SUM($F$12:F328)-SUM($G$12:G328))</f>
        <v/>
      </c>
    </row>
    <row r="329">
      <c r="A329" s="19" t="n"/>
      <c r="B329" s="6" t="n"/>
      <c r="C329" s="6" t="n"/>
      <c r="D329" s="6" t="n"/>
      <c r="E329" s="6" t="n"/>
      <c r="F329" s="10" t="n"/>
      <c r="G329" s="10" t="n"/>
      <c r="H329" s="20">
        <f>IF(N(F329)+N(G329)=0,"",ROUND((N(F329)+N(G329))*IF(E329="21%",21,IF(E329="9%",9,0))/(100+IF(E329="21%",21,IF(E329="9%",9,0))),2))</f>
        <v/>
      </c>
      <c r="I329" s="20">
        <f>IF(N(F329)+N(G329)=0,"",$B$7+SUM($F$12:F329)-SUM($G$12:G329))</f>
        <v/>
      </c>
    </row>
    <row r="330">
      <c r="A330" s="19" t="n"/>
      <c r="B330" s="6" t="n"/>
      <c r="C330" s="6" t="n"/>
      <c r="D330" s="6" t="n"/>
      <c r="E330" s="6" t="n"/>
      <c r="F330" s="10" t="n"/>
      <c r="G330" s="10" t="n"/>
      <c r="H330" s="20">
        <f>IF(N(F330)+N(G330)=0,"",ROUND((N(F330)+N(G330))*IF(E330="21%",21,IF(E330="9%",9,0))/(100+IF(E330="21%",21,IF(E330="9%",9,0))),2))</f>
        <v/>
      </c>
      <c r="I330" s="20">
        <f>IF(N(F330)+N(G330)=0,"",$B$7+SUM($F$12:F330)-SUM($G$12:G330))</f>
        <v/>
      </c>
    </row>
    <row r="331">
      <c r="A331" s="19" t="n"/>
      <c r="B331" s="6" t="n"/>
      <c r="C331" s="6" t="n"/>
      <c r="D331" s="6" t="n"/>
      <c r="E331" s="6" t="n"/>
      <c r="F331" s="10" t="n"/>
      <c r="G331" s="10" t="n"/>
      <c r="H331" s="20">
        <f>IF(N(F331)+N(G331)=0,"",ROUND((N(F331)+N(G331))*IF(E331="21%",21,IF(E331="9%",9,0))/(100+IF(E331="21%",21,IF(E331="9%",9,0))),2))</f>
        <v/>
      </c>
      <c r="I331" s="20">
        <f>IF(N(F331)+N(G331)=0,"",$B$7+SUM($F$12:F331)-SUM($G$12:G331))</f>
        <v/>
      </c>
    </row>
    <row r="332">
      <c r="A332" s="19" t="n"/>
      <c r="B332" s="6" t="n"/>
      <c r="C332" s="6" t="n"/>
      <c r="D332" s="6" t="n"/>
      <c r="E332" s="6" t="n"/>
      <c r="F332" s="10" t="n"/>
      <c r="G332" s="10" t="n"/>
      <c r="H332" s="20">
        <f>IF(N(F332)+N(G332)=0,"",ROUND((N(F332)+N(G332))*IF(E332="21%",21,IF(E332="9%",9,0))/(100+IF(E332="21%",21,IF(E332="9%",9,0))),2))</f>
        <v/>
      </c>
      <c r="I332" s="20">
        <f>IF(N(F332)+N(G332)=0,"",$B$7+SUM($F$12:F332)-SUM($G$12:G332))</f>
        <v/>
      </c>
    </row>
    <row r="333">
      <c r="A333" s="19" t="n"/>
      <c r="B333" s="6" t="n"/>
      <c r="C333" s="6" t="n"/>
      <c r="D333" s="6" t="n"/>
      <c r="E333" s="6" t="n"/>
      <c r="F333" s="10" t="n"/>
      <c r="G333" s="10" t="n"/>
      <c r="H333" s="20">
        <f>IF(N(F333)+N(G333)=0,"",ROUND((N(F333)+N(G333))*IF(E333="21%",21,IF(E333="9%",9,0))/(100+IF(E333="21%",21,IF(E333="9%",9,0))),2))</f>
        <v/>
      </c>
      <c r="I333" s="20">
        <f>IF(N(F333)+N(G333)=0,"",$B$7+SUM($F$12:F333)-SUM($G$12:G333))</f>
        <v/>
      </c>
    </row>
    <row r="334">
      <c r="A334" s="19" t="n"/>
      <c r="B334" s="6" t="n"/>
      <c r="C334" s="6" t="n"/>
      <c r="D334" s="6" t="n"/>
      <c r="E334" s="6" t="n"/>
      <c r="F334" s="10" t="n"/>
      <c r="G334" s="10" t="n"/>
      <c r="H334" s="20">
        <f>IF(N(F334)+N(G334)=0,"",ROUND((N(F334)+N(G334))*IF(E334="21%",21,IF(E334="9%",9,0))/(100+IF(E334="21%",21,IF(E334="9%",9,0))),2))</f>
        <v/>
      </c>
      <c r="I334" s="20">
        <f>IF(N(F334)+N(G334)=0,"",$B$7+SUM($F$12:F334)-SUM($G$12:G334))</f>
        <v/>
      </c>
    </row>
    <row r="335">
      <c r="A335" s="19" t="n"/>
      <c r="B335" s="6" t="n"/>
      <c r="C335" s="6" t="n"/>
      <c r="D335" s="6" t="n"/>
      <c r="E335" s="6" t="n"/>
      <c r="F335" s="10" t="n"/>
      <c r="G335" s="10" t="n"/>
      <c r="H335" s="20">
        <f>IF(N(F335)+N(G335)=0,"",ROUND((N(F335)+N(G335))*IF(E335="21%",21,IF(E335="9%",9,0))/(100+IF(E335="21%",21,IF(E335="9%",9,0))),2))</f>
        <v/>
      </c>
      <c r="I335" s="20">
        <f>IF(N(F335)+N(G335)=0,"",$B$7+SUM($F$12:F335)-SUM($G$12:G335))</f>
        <v/>
      </c>
    </row>
    <row r="336">
      <c r="A336" s="19" t="n"/>
      <c r="B336" s="6" t="n"/>
      <c r="C336" s="6" t="n"/>
      <c r="D336" s="6" t="n"/>
      <c r="E336" s="6" t="n"/>
      <c r="F336" s="10" t="n"/>
      <c r="G336" s="10" t="n"/>
      <c r="H336" s="20">
        <f>IF(N(F336)+N(G336)=0,"",ROUND((N(F336)+N(G336))*IF(E336="21%",21,IF(E336="9%",9,0))/(100+IF(E336="21%",21,IF(E336="9%",9,0))),2))</f>
        <v/>
      </c>
      <c r="I336" s="20">
        <f>IF(N(F336)+N(G336)=0,"",$B$7+SUM($F$12:F336)-SUM($G$12:G336))</f>
        <v/>
      </c>
    </row>
    <row r="337">
      <c r="A337" s="19" t="n"/>
      <c r="B337" s="6" t="n"/>
      <c r="C337" s="6" t="n"/>
      <c r="D337" s="6" t="n"/>
      <c r="E337" s="6" t="n"/>
      <c r="F337" s="10" t="n"/>
      <c r="G337" s="10" t="n"/>
      <c r="H337" s="20">
        <f>IF(N(F337)+N(G337)=0,"",ROUND((N(F337)+N(G337))*IF(E337="21%",21,IF(E337="9%",9,0))/(100+IF(E337="21%",21,IF(E337="9%",9,0))),2))</f>
        <v/>
      </c>
      <c r="I337" s="20">
        <f>IF(N(F337)+N(G337)=0,"",$B$7+SUM($F$12:F337)-SUM($G$12:G337))</f>
        <v/>
      </c>
    </row>
    <row r="338">
      <c r="A338" s="19" t="n"/>
      <c r="B338" s="6" t="n"/>
      <c r="C338" s="6" t="n"/>
      <c r="D338" s="6" t="n"/>
      <c r="E338" s="6" t="n"/>
      <c r="F338" s="10" t="n"/>
      <c r="G338" s="10" t="n"/>
      <c r="H338" s="20">
        <f>IF(N(F338)+N(G338)=0,"",ROUND((N(F338)+N(G338))*IF(E338="21%",21,IF(E338="9%",9,0))/(100+IF(E338="21%",21,IF(E338="9%",9,0))),2))</f>
        <v/>
      </c>
      <c r="I338" s="20">
        <f>IF(N(F338)+N(G338)=0,"",$B$7+SUM($F$12:F338)-SUM($G$12:G338))</f>
        <v/>
      </c>
    </row>
    <row r="339">
      <c r="A339" s="19" t="n"/>
      <c r="B339" s="6" t="n"/>
      <c r="C339" s="6" t="n"/>
      <c r="D339" s="6" t="n"/>
      <c r="E339" s="6" t="n"/>
      <c r="F339" s="10" t="n"/>
      <c r="G339" s="10" t="n"/>
      <c r="H339" s="20">
        <f>IF(N(F339)+N(G339)=0,"",ROUND((N(F339)+N(G339))*IF(E339="21%",21,IF(E339="9%",9,0))/(100+IF(E339="21%",21,IF(E339="9%",9,0))),2))</f>
        <v/>
      </c>
      <c r="I339" s="20">
        <f>IF(N(F339)+N(G339)=0,"",$B$7+SUM($F$12:F339)-SUM($G$12:G339))</f>
        <v/>
      </c>
    </row>
    <row r="340">
      <c r="A340" s="19" t="n"/>
      <c r="B340" s="6" t="n"/>
      <c r="C340" s="6" t="n"/>
      <c r="D340" s="6" t="n"/>
      <c r="E340" s="6" t="n"/>
      <c r="F340" s="10" t="n"/>
      <c r="G340" s="10" t="n"/>
      <c r="H340" s="20">
        <f>IF(N(F340)+N(G340)=0,"",ROUND((N(F340)+N(G340))*IF(E340="21%",21,IF(E340="9%",9,0))/(100+IF(E340="21%",21,IF(E340="9%",9,0))),2))</f>
        <v/>
      </c>
      <c r="I340" s="20">
        <f>IF(N(F340)+N(G340)=0,"",$B$7+SUM($F$12:F340)-SUM($G$12:G340))</f>
        <v/>
      </c>
    </row>
    <row r="341">
      <c r="A341" s="19" t="n"/>
      <c r="B341" s="6" t="n"/>
      <c r="C341" s="6" t="n"/>
      <c r="D341" s="6" t="n"/>
      <c r="E341" s="6" t="n"/>
      <c r="F341" s="10" t="n"/>
      <c r="G341" s="10" t="n"/>
      <c r="H341" s="20">
        <f>IF(N(F341)+N(G341)=0,"",ROUND((N(F341)+N(G341))*IF(E341="21%",21,IF(E341="9%",9,0))/(100+IF(E341="21%",21,IF(E341="9%",9,0))),2))</f>
        <v/>
      </c>
      <c r="I341" s="20">
        <f>IF(N(F341)+N(G341)=0,"",$B$7+SUM($F$12:F341)-SUM($G$12:G341))</f>
        <v/>
      </c>
    </row>
    <row r="342">
      <c r="A342" s="19" t="n"/>
      <c r="B342" s="6" t="n"/>
      <c r="C342" s="6" t="n"/>
      <c r="D342" s="6" t="n"/>
      <c r="E342" s="6" t="n"/>
      <c r="F342" s="10" t="n"/>
      <c r="G342" s="10" t="n"/>
      <c r="H342" s="20">
        <f>IF(N(F342)+N(G342)=0,"",ROUND((N(F342)+N(G342))*IF(E342="21%",21,IF(E342="9%",9,0))/(100+IF(E342="21%",21,IF(E342="9%",9,0))),2))</f>
        <v/>
      </c>
      <c r="I342" s="20">
        <f>IF(N(F342)+N(G342)=0,"",$B$7+SUM($F$12:F342)-SUM($G$12:G342))</f>
        <v/>
      </c>
    </row>
    <row r="343">
      <c r="A343" s="19" t="n"/>
      <c r="B343" s="6" t="n"/>
      <c r="C343" s="6" t="n"/>
      <c r="D343" s="6" t="n"/>
      <c r="E343" s="6" t="n"/>
      <c r="F343" s="10" t="n"/>
      <c r="G343" s="10" t="n"/>
      <c r="H343" s="20">
        <f>IF(N(F343)+N(G343)=0,"",ROUND((N(F343)+N(G343))*IF(E343="21%",21,IF(E343="9%",9,0))/(100+IF(E343="21%",21,IF(E343="9%",9,0))),2))</f>
        <v/>
      </c>
      <c r="I343" s="20">
        <f>IF(N(F343)+N(G343)=0,"",$B$7+SUM($F$12:F343)-SUM($G$12:G343))</f>
        <v/>
      </c>
    </row>
    <row r="344">
      <c r="A344" s="19" t="n"/>
      <c r="B344" s="6" t="n"/>
      <c r="C344" s="6" t="n"/>
      <c r="D344" s="6" t="n"/>
      <c r="E344" s="6" t="n"/>
      <c r="F344" s="10" t="n"/>
      <c r="G344" s="10" t="n"/>
      <c r="H344" s="20">
        <f>IF(N(F344)+N(G344)=0,"",ROUND((N(F344)+N(G344))*IF(E344="21%",21,IF(E344="9%",9,0))/(100+IF(E344="21%",21,IF(E344="9%",9,0))),2))</f>
        <v/>
      </c>
      <c r="I344" s="20">
        <f>IF(N(F344)+N(G344)=0,"",$B$7+SUM($F$12:F344)-SUM($G$12:G344))</f>
        <v/>
      </c>
    </row>
    <row r="345">
      <c r="A345" s="19" t="n"/>
      <c r="B345" s="6" t="n"/>
      <c r="C345" s="6" t="n"/>
      <c r="D345" s="6" t="n"/>
      <c r="E345" s="6" t="n"/>
      <c r="F345" s="10" t="n"/>
      <c r="G345" s="10" t="n"/>
      <c r="H345" s="20">
        <f>IF(N(F345)+N(G345)=0,"",ROUND((N(F345)+N(G345))*IF(E345="21%",21,IF(E345="9%",9,0))/(100+IF(E345="21%",21,IF(E345="9%",9,0))),2))</f>
        <v/>
      </c>
      <c r="I345" s="20">
        <f>IF(N(F345)+N(G345)=0,"",$B$7+SUM($F$12:F345)-SUM($G$12:G345))</f>
        <v/>
      </c>
    </row>
    <row r="346">
      <c r="A346" s="19" t="n"/>
      <c r="B346" s="6" t="n"/>
      <c r="C346" s="6" t="n"/>
      <c r="D346" s="6" t="n"/>
      <c r="E346" s="6" t="n"/>
      <c r="F346" s="10" t="n"/>
      <c r="G346" s="10" t="n"/>
      <c r="H346" s="20">
        <f>IF(N(F346)+N(G346)=0,"",ROUND((N(F346)+N(G346))*IF(E346="21%",21,IF(E346="9%",9,0))/(100+IF(E346="21%",21,IF(E346="9%",9,0))),2))</f>
        <v/>
      </c>
      <c r="I346" s="20">
        <f>IF(N(F346)+N(G346)=0,"",$B$7+SUM($F$12:F346)-SUM($G$12:G346))</f>
        <v/>
      </c>
    </row>
    <row r="347">
      <c r="A347" s="19" t="n"/>
      <c r="B347" s="6" t="n"/>
      <c r="C347" s="6" t="n"/>
      <c r="D347" s="6" t="n"/>
      <c r="E347" s="6" t="n"/>
      <c r="F347" s="10" t="n"/>
      <c r="G347" s="10" t="n"/>
      <c r="H347" s="20">
        <f>IF(N(F347)+N(G347)=0,"",ROUND((N(F347)+N(G347))*IF(E347="21%",21,IF(E347="9%",9,0))/(100+IF(E347="21%",21,IF(E347="9%",9,0))),2))</f>
        <v/>
      </c>
      <c r="I347" s="20">
        <f>IF(N(F347)+N(G347)=0,"",$B$7+SUM($F$12:F347)-SUM($G$12:G347))</f>
        <v/>
      </c>
    </row>
    <row r="348">
      <c r="A348" s="19" t="n"/>
      <c r="B348" s="6" t="n"/>
      <c r="C348" s="6" t="n"/>
      <c r="D348" s="6" t="n"/>
      <c r="E348" s="6" t="n"/>
      <c r="F348" s="10" t="n"/>
      <c r="G348" s="10" t="n"/>
      <c r="H348" s="20">
        <f>IF(N(F348)+N(G348)=0,"",ROUND((N(F348)+N(G348))*IF(E348="21%",21,IF(E348="9%",9,0))/(100+IF(E348="21%",21,IF(E348="9%",9,0))),2))</f>
        <v/>
      </c>
      <c r="I348" s="20">
        <f>IF(N(F348)+N(G348)=0,"",$B$7+SUM($F$12:F348)-SUM($G$12:G348))</f>
        <v/>
      </c>
    </row>
    <row r="349">
      <c r="A349" s="19" t="n"/>
      <c r="B349" s="6" t="n"/>
      <c r="C349" s="6" t="n"/>
      <c r="D349" s="6" t="n"/>
      <c r="E349" s="6" t="n"/>
      <c r="F349" s="10" t="n"/>
      <c r="G349" s="10" t="n"/>
      <c r="H349" s="20">
        <f>IF(N(F349)+N(G349)=0,"",ROUND((N(F349)+N(G349))*IF(E349="21%",21,IF(E349="9%",9,0))/(100+IF(E349="21%",21,IF(E349="9%",9,0))),2))</f>
        <v/>
      </c>
      <c r="I349" s="20">
        <f>IF(N(F349)+N(G349)=0,"",$B$7+SUM($F$12:F349)-SUM($G$12:G349))</f>
        <v/>
      </c>
    </row>
    <row r="350">
      <c r="A350" s="19" t="n"/>
      <c r="B350" s="6" t="n"/>
      <c r="C350" s="6" t="n"/>
      <c r="D350" s="6" t="n"/>
      <c r="E350" s="6" t="n"/>
      <c r="F350" s="10" t="n"/>
      <c r="G350" s="10" t="n"/>
      <c r="H350" s="20">
        <f>IF(N(F350)+N(G350)=0,"",ROUND((N(F350)+N(G350))*IF(E350="21%",21,IF(E350="9%",9,0))/(100+IF(E350="21%",21,IF(E350="9%",9,0))),2))</f>
        <v/>
      </c>
      <c r="I350" s="20">
        <f>IF(N(F350)+N(G350)=0,"",$B$7+SUM($F$12:F350)-SUM($G$12:G350))</f>
        <v/>
      </c>
    </row>
    <row r="351">
      <c r="A351" s="19" t="n"/>
      <c r="B351" s="6" t="n"/>
      <c r="C351" s="6" t="n"/>
      <c r="D351" s="6" t="n"/>
      <c r="E351" s="6" t="n"/>
      <c r="F351" s="10" t="n"/>
      <c r="G351" s="10" t="n"/>
      <c r="H351" s="20">
        <f>IF(N(F351)+N(G351)=0,"",ROUND((N(F351)+N(G351))*IF(E351="21%",21,IF(E351="9%",9,0))/(100+IF(E351="21%",21,IF(E351="9%",9,0))),2))</f>
        <v/>
      </c>
      <c r="I351" s="20">
        <f>IF(N(F351)+N(G351)=0,"",$B$7+SUM($F$12:F351)-SUM($G$12:G351))</f>
        <v/>
      </c>
    </row>
    <row r="352">
      <c r="A352" s="19" t="n"/>
      <c r="B352" s="6" t="n"/>
      <c r="C352" s="6" t="n"/>
      <c r="D352" s="6" t="n"/>
      <c r="E352" s="6" t="n"/>
      <c r="F352" s="10" t="n"/>
      <c r="G352" s="10" t="n"/>
      <c r="H352" s="20">
        <f>IF(N(F352)+N(G352)=0,"",ROUND((N(F352)+N(G352))*IF(E352="21%",21,IF(E352="9%",9,0))/(100+IF(E352="21%",21,IF(E352="9%",9,0))),2))</f>
        <v/>
      </c>
      <c r="I352" s="20">
        <f>IF(N(F352)+N(G352)=0,"",$B$7+SUM($F$12:F352)-SUM($G$12:G352))</f>
        <v/>
      </c>
    </row>
    <row r="353">
      <c r="A353" s="19" t="n"/>
      <c r="B353" s="6" t="n"/>
      <c r="C353" s="6" t="n"/>
      <c r="D353" s="6" t="n"/>
      <c r="E353" s="6" t="n"/>
      <c r="F353" s="10" t="n"/>
      <c r="G353" s="10" t="n"/>
      <c r="H353" s="20">
        <f>IF(N(F353)+N(G353)=0,"",ROUND((N(F353)+N(G353))*IF(E353="21%",21,IF(E353="9%",9,0))/(100+IF(E353="21%",21,IF(E353="9%",9,0))),2))</f>
        <v/>
      </c>
      <c r="I353" s="20">
        <f>IF(N(F353)+N(G353)=0,"",$B$7+SUM($F$12:F353)-SUM($G$12:G353))</f>
        <v/>
      </c>
    </row>
    <row r="354">
      <c r="A354" s="19" t="n"/>
      <c r="B354" s="6" t="n"/>
      <c r="C354" s="6" t="n"/>
      <c r="D354" s="6" t="n"/>
      <c r="E354" s="6" t="n"/>
      <c r="F354" s="10" t="n"/>
      <c r="G354" s="10" t="n"/>
      <c r="H354" s="20">
        <f>IF(N(F354)+N(G354)=0,"",ROUND((N(F354)+N(G354))*IF(E354="21%",21,IF(E354="9%",9,0))/(100+IF(E354="21%",21,IF(E354="9%",9,0))),2))</f>
        <v/>
      </c>
      <c r="I354" s="20">
        <f>IF(N(F354)+N(G354)=0,"",$B$7+SUM($F$12:F354)-SUM($G$12:G354))</f>
        <v/>
      </c>
    </row>
    <row r="355">
      <c r="A355" s="19" t="n"/>
      <c r="B355" s="6" t="n"/>
      <c r="C355" s="6" t="n"/>
      <c r="D355" s="6" t="n"/>
      <c r="E355" s="6" t="n"/>
      <c r="F355" s="10" t="n"/>
      <c r="G355" s="10" t="n"/>
      <c r="H355" s="20">
        <f>IF(N(F355)+N(G355)=0,"",ROUND((N(F355)+N(G355))*IF(E355="21%",21,IF(E355="9%",9,0))/(100+IF(E355="21%",21,IF(E355="9%",9,0))),2))</f>
        <v/>
      </c>
      <c r="I355" s="20">
        <f>IF(N(F355)+N(G355)=0,"",$B$7+SUM($F$12:F355)-SUM($G$12:G355))</f>
        <v/>
      </c>
    </row>
    <row r="356">
      <c r="A356" s="19" t="n"/>
      <c r="B356" s="6" t="n"/>
      <c r="C356" s="6" t="n"/>
      <c r="D356" s="6" t="n"/>
      <c r="E356" s="6" t="n"/>
      <c r="F356" s="10" t="n"/>
      <c r="G356" s="10" t="n"/>
      <c r="H356" s="20">
        <f>IF(N(F356)+N(G356)=0,"",ROUND((N(F356)+N(G356))*IF(E356="21%",21,IF(E356="9%",9,0))/(100+IF(E356="21%",21,IF(E356="9%",9,0))),2))</f>
        <v/>
      </c>
      <c r="I356" s="20">
        <f>IF(N(F356)+N(G356)=0,"",$B$7+SUM($F$12:F356)-SUM($G$12:G356))</f>
        <v/>
      </c>
    </row>
    <row r="357">
      <c r="A357" s="19" t="n"/>
      <c r="B357" s="6" t="n"/>
      <c r="C357" s="6" t="n"/>
      <c r="D357" s="6" t="n"/>
      <c r="E357" s="6" t="n"/>
      <c r="F357" s="10" t="n"/>
      <c r="G357" s="10" t="n"/>
      <c r="H357" s="20">
        <f>IF(N(F357)+N(G357)=0,"",ROUND((N(F357)+N(G357))*IF(E357="21%",21,IF(E357="9%",9,0))/(100+IF(E357="21%",21,IF(E357="9%",9,0))),2))</f>
        <v/>
      </c>
      <c r="I357" s="20">
        <f>IF(N(F357)+N(G357)=0,"",$B$7+SUM($F$12:F357)-SUM($G$12:G357))</f>
        <v/>
      </c>
    </row>
    <row r="358">
      <c r="A358" s="19" t="n"/>
      <c r="B358" s="6" t="n"/>
      <c r="C358" s="6" t="n"/>
      <c r="D358" s="6" t="n"/>
      <c r="E358" s="6" t="n"/>
      <c r="F358" s="10" t="n"/>
      <c r="G358" s="10" t="n"/>
      <c r="H358" s="20">
        <f>IF(N(F358)+N(G358)=0,"",ROUND((N(F358)+N(G358))*IF(E358="21%",21,IF(E358="9%",9,0))/(100+IF(E358="21%",21,IF(E358="9%",9,0))),2))</f>
        <v/>
      </c>
      <c r="I358" s="20">
        <f>IF(N(F358)+N(G358)=0,"",$B$7+SUM($F$12:F358)-SUM($G$12:G358))</f>
        <v/>
      </c>
    </row>
    <row r="359">
      <c r="A359" s="19" t="n"/>
      <c r="B359" s="6" t="n"/>
      <c r="C359" s="6" t="n"/>
      <c r="D359" s="6" t="n"/>
      <c r="E359" s="6" t="n"/>
      <c r="F359" s="10" t="n"/>
      <c r="G359" s="10" t="n"/>
      <c r="H359" s="20">
        <f>IF(N(F359)+N(G359)=0,"",ROUND((N(F359)+N(G359))*IF(E359="21%",21,IF(E359="9%",9,0))/(100+IF(E359="21%",21,IF(E359="9%",9,0))),2))</f>
        <v/>
      </c>
      <c r="I359" s="20">
        <f>IF(N(F359)+N(G359)=0,"",$B$7+SUM($F$12:F359)-SUM($G$12:G359))</f>
        <v/>
      </c>
    </row>
    <row r="360">
      <c r="A360" s="19" t="n"/>
      <c r="B360" s="6" t="n"/>
      <c r="C360" s="6" t="n"/>
      <c r="D360" s="6" t="n"/>
      <c r="E360" s="6" t="n"/>
      <c r="F360" s="10" t="n"/>
      <c r="G360" s="10" t="n"/>
      <c r="H360" s="20">
        <f>IF(N(F360)+N(G360)=0,"",ROUND((N(F360)+N(G360))*IF(E360="21%",21,IF(E360="9%",9,0))/(100+IF(E360="21%",21,IF(E360="9%",9,0))),2))</f>
        <v/>
      </c>
      <c r="I360" s="20">
        <f>IF(N(F360)+N(G360)=0,"",$B$7+SUM($F$12:F360)-SUM($G$12:G360))</f>
        <v/>
      </c>
    </row>
    <row r="361">
      <c r="A361" s="19" t="n"/>
      <c r="B361" s="6" t="n"/>
      <c r="C361" s="6" t="n"/>
      <c r="D361" s="6" t="n"/>
      <c r="E361" s="6" t="n"/>
      <c r="F361" s="10" t="n"/>
      <c r="G361" s="10" t="n"/>
      <c r="H361" s="20">
        <f>IF(N(F361)+N(G361)=0,"",ROUND((N(F361)+N(G361))*IF(E361="21%",21,IF(E361="9%",9,0))/(100+IF(E361="21%",21,IF(E361="9%",9,0))),2))</f>
        <v/>
      </c>
      <c r="I361" s="20">
        <f>IF(N(F361)+N(G361)=0,"",$B$7+SUM($F$12:F361)-SUM($G$12:G361))</f>
        <v/>
      </c>
    </row>
    <row r="362">
      <c r="A362" s="19" t="n"/>
      <c r="B362" s="6" t="n"/>
      <c r="C362" s="6" t="n"/>
      <c r="D362" s="6" t="n"/>
      <c r="E362" s="6" t="n"/>
      <c r="F362" s="10" t="n"/>
      <c r="G362" s="10" t="n"/>
      <c r="H362" s="20">
        <f>IF(N(F362)+N(G362)=0,"",ROUND((N(F362)+N(G362))*IF(E362="21%",21,IF(E362="9%",9,0))/(100+IF(E362="21%",21,IF(E362="9%",9,0))),2))</f>
        <v/>
      </c>
      <c r="I362" s="20">
        <f>IF(N(F362)+N(G362)=0,"",$B$7+SUM($F$12:F362)-SUM($G$12:G362))</f>
        <v/>
      </c>
    </row>
    <row r="363">
      <c r="A363" s="19" t="n"/>
      <c r="B363" s="6" t="n"/>
      <c r="C363" s="6" t="n"/>
      <c r="D363" s="6" t="n"/>
      <c r="E363" s="6" t="n"/>
      <c r="F363" s="10" t="n"/>
      <c r="G363" s="10" t="n"/>
      <c r="H363" s="20">
        <f>IF(N(F363)+N(G363)=0,"",ROUND((N(F363)+N(G363))*IF(E363="21%",21,IF(E363="9%",9,0))/(100+IF(E363="21%",21,IF(E363="9%",9,0))),2))</f>
        <v/>
      </c>
      <c r="I363" s="20">
        <f>IF(N(F363)+N(G363)=0,"",$B$7+SUM($F$12:F363)-SUM($G$12:G363))</f>
        <v/>
      </c>
    </row>
    <row r="364">
      <c r="A364" s="19" t="n"/>
      <c r="B364" s="6" t="n"/>
      <c r="C364" s="6" t="n"/>
      <c r="D364" s="6" t="n"/>
      <c r="E364" s="6" t="n"/>
      <c r="F364" s="10" t="n"/>
      <c r="G364" s="10" t="n"/>
      <c r="H364" s="20">
        <f>IF(N(F364)+N(G364)=0,"",ROUND((N(F364)+N(G364))*IF(E364="21%",21,IF(E364="9%",9,0))/(100+IF(E364="21%",21,IF(E364="9%",9,0))),2))</f>
        <v/>
      </c>
      <c r="I364" s="20">
        <f>IF(N(F364)+N(G364)=0,"",$B$7+SUM($F$12:F364)-SUM($G$12:G364))</f>
        <v/>
      </c>
    </row>
    <row r="365">
      <c r="A365" s="19" t="n"/>
      <c r="B365" s="6" t="n"/>
      <c r="C365" s="6" t="n"/>
      <c r="D365" s="6" t="n"/>
      <c r="E365" s="6" t="n"/>
      <c r="F365" s="10" t="n"/>
      <c r="G365" s="10" t="n"/>
      <c r="H365" s="20">
        <f>IF(N(F365)+N(G365)=0,"",ROUND((N(F365)+N(G365))*IF(E365="21%",21,IF(E365="9%",9,0))/(100+IF(E365="21%",21,IF(E365="9%",9,0))),2))</f>
        <v/>
      </c>
      <c r="I365" s="20">
        <f>IF(N(F365)+N(G365)=0,"",$B$7+SUM($F$12:F365)-SUM($G$12:G365))</f>
        <v/>
      </c>
    </row>
    <row r="366">
      <c r="A366" s="19" t="n"/>
      <c r="B366" s="6" t="n"/>
      <c r="C366" s="6" t="n"/>
      <c r="D366" s="6" t="n"/>
      <c r="E366" s="6" t="n"/>
      <c r="F366" s="10" t="n"/>
      <c r="G366" s="10" t="n"/>
      <c r="H366" s="20">
        <f>IF(N(F366)+N(G366)=0,"",ROUND((N(F366)+N(G366))*IF(E366="21%",21,IF(E366="9%",9,0))/(100+IF(E366="21%",21,IF(E366="9%",9,0))),2))</f>
        <v/>
      </c>
      <c r="I366" s="20">
        <f>IF(N(F366)+N(G366)=0,"",$B$7+SUM($F$12:F366)-SUM($G$12:G366))</f>
        <v/>
      </c>
    </row>
    <row r="367">
      <c r="A367" s="19" t="n"/>
      <c r="B367" s="6" t="n"/>
      <c r="C367" s="6" t="n"/>
      <c r="D367" s="6" t="n"/>
      <c r="E367" s="6" t="n"/>
      <c r="F367" s="10" t="n"/>
      <c r="G367" s="10" t="n"/>
      <c r="H367" s="20">
        <f>IF(N(F367)+N(G367)=0,"",ROUND((N(F367)+N(G367))*IF(E367="21%",21,IF(E367="9%",9,0))/(100+IF(E367="21%",21,IF(E367="9%",9,0))),2))</f>
        <v/>
      </c>
      <c r="I367" s="20">
        <f>IF(N(F367)+N(G367)=0,"",$B$7+SUM($F$12:F367)-SUM($G$12:G367))</f>
        <v/>
      </c>
    </row>
    <row r="368">
      <c r="A368" s="19" t="n"/>
      <c r="B368" s="6" t="n"/>
      <c r="C368" s="6" t="n"/>
      <c r="D368" s="6" t="n"/>
      <c r="E368" s="6" t="n"/>
      <c r="F368" s="10" t="n"/>
      <c r="G368" s="10" t="n"/>
      <c r="H368" s="20">
        <f>IF(N(F368)+N(G368)=0,"",ROUND((N(F368)+N(G368))*IF(E368="21%",21,IF(E368="9%",9,0))/(100+IF(E368="21%",21,IF(E368="9%",9,0))),2))</f>
        <v/>
      </c>
      <c r="I368" s="20">
        <f>IF(N(F368)+N(G368)=0,"",$B$7+SUM($F$12:F368)-SUM($G$12:G368))</f>
        <v/>
      </c>
    </row>
    <row r="369">
      <c r="A369" s="19" t="n"/>
      <c r="B369" s="6" t="n"/>
      <c r="C369" s="6" t="n"/>
      <c r="D369" s="6" t="n"/>
      <c r="E369" s="6" t="n"/>
      <c r="F369" s="10" t="n"/>
      <c r="G369" s="10" t="n"/>
      <c r="H369" s="20">
        <f>IF(N(F369)+N(G369)=0,"",ROUND((N(F369)+N(G369))*IF(E369="21%",21,IF(E369="9%",9,0))/(100+IF(E369="21%",21,IF(E369="9%",9,0))),2))</f>
        <v/>
      </c>
      <c r="I369" s="20">
        <f>IF(N(F369)+N(G369)=0,"",$B$7+SUM($F$12:F369)-SUM($G$12:G369))</f>
        <v/>
      </c>
    </row>
    <row r="370">
      <c r="A370" s="19" t="n"/>
      <c r="B370" s="6" t="n"/>
      <c r="C370" s="6" t="n"/>
      <c r="D370" s="6" t="n"/>
      <c r="E370" s="6" t="n"/>
      <c r="F370" s="10" t="n"/>
      <c r="G370" s="10" t="n"/>
      <c r="H370" s="20">
        <f>IF(N(F370)+N(G370)=0,"",ROUND((N(F370)+N(G370))*IF(E370="21%",21,IF(E370="9%",9,0))/(100+IF(E370="21%",21,IF(E370="9%",9,0))),2))</f>
        <v/>
      </c>
      <c r="I370" s="20">
        <f>IF(N(F370)+N(G370)=0,"",$B$7+SUM($F$12:F370)-SUM($G$12:G370))</f>
        <v/>
      </c>
    </row>
    <row r="371">
      <c r="A371" s="19" t="n"/>
      <c r="B371" s="6" t="n"/>
      <c r="C371" s="6" t="n"/>
      <c r="D371" s="6" t="n"/>
      <c r="E371" s="6" t="n"/>
      <c r="F371" s="10" t="n"/>
      <c r="G371" s="10" t="n"/>
      <c r="H371" s="20">
        <f>IF(N(F371)+N(G371)=0,"",ROUND((N(F371)+N(G371))*IF(E371="21%",21,IF(E371="9%",9,0))/(100+IF(E371="21%",21,IF(E371="9%",9,0))),2))</f>
        <v/>
      </c>
      <c r="I371" s="20">
        <f>IF(N(F371)+N(G371)=0,"",$B$7+SUM($F$12:F371)-SUM($G$12:G371))</f>
        <v/>
      </c>
    </row>
    <row r="372">
      <c r="A372" s="19" t="n"/>
      <c r="B372" s="6" t="n"/>
      <c r="C372" s="6" t="n"/>
      <c r="D372" s="6" t="n"/>
      <c r="E372" s="6" t="n"/>
      <c r="F372" s="10" t="n"/>
      <c r="G372" s="10" t="n"/>
      <c r="H372" s="20">
        <f>IF(N(F372)+N(G372)=0,"",ROUND((N(F372)+N(G372))*IF(E372="21%",21,IF(E372="9%",9,0))/(100+IF(E372="21%",21,IF(E372="9%",9,0))),2))</f>
        <v/>
      </c>
      <c r="I372" s="20">
        <f>IF(N(F372)+N(G372)=0,"",$B$7+SUM($F$12:F372)-SUM($G$12:G372))</f>
        <v/>
      </c>
    </row>
    <row r="373">
      <c r="A373" s="19" t="n"/>
      <c r="B373" s="6" t="n"/>
      <c r="C373" s="6" t="n"/>
      <c r="D373" s="6" t="n"/>
      <c r="E373" s="6" t="n"/>
      <c r="F373" s="10" t="n"/>
      <c r="G373" s="10" t="n"/>
      <c r="H373" s="20">
        <f>IF(N(F373)+N(G373)=0,"",ROUND((N(F373)+N(G373))*IF(E373="21%",21,IF(E373="9%",9,0))/(100+IF(E373="21%",21,IF(E373="9%",9,0))),2))</f>
        <v/>
      </c>
      <c r="I373" s="20">
        <f>IF(N(F373)+N(G373)=0,"",$B$7+SUM($F$12:F373)-SUM($G$12:G373))</f>
        <v/>
      </c>
    </row>
    <row r="374">
      <c r="A374" s="19" t="n"/>
      <c r="B374" s="6" t="n"/>
      <c r="C374" s="6" t="n"/>
      <c r="D374" s="6" t="n"/>
      <c r="E374" s="6" t="n"/>
      <c r="F374" s="10" t="n"/>
      <c r="G374" s="10" t="n"/>
      <c r="H374" s="20">
        <f>IF(N(F374)+N(G374)=0,"",ROUND((N(F374)+N(G374))*IF(E374="21%",21,IF(E374="9%",9,0))/(100+IF(E374="21%",21,IF(E374="9%",9,0))),2))</f>
        <v/>
      </c>
      <c r="I374" s="20">
        <f>IF(N(F374)+N(G374)=0,"",$B$7+SUM($F$12:F374)-SUM($G$12:G374))</f>
        <v/>
      </c>
    </row>
    <row r="375">
      <c r="A375" s="19" t="n"/>
      <c r="B375" s="6" t="n"/>
      <c r="C375" s="6" t="n"/>
      <c r="D375" s="6" t="n"/>
      <c r="E375" s="6" t="n"/>
      <c r="F375" s="10" t="n"/>
      <c r="G375" s="10" t="n"/>
      <c r="H375" s="20">
        <f>IF(N(F375)+N(G375)=0,"",ROUND((N(F375)+N(G375))*IF(E375="21%",21,IF(E375="9%",9,0))/(100+IF(E375="21%",21,IF(E375="9%",9,0))),2))</f>
        <v/>
      </c>
      <c r="I375" s="20">
        <f>IF(N(F375)+N(G375)=0,"",$B$7+SUM($F$12:F375)-SUM($G$12:G375))</f>
        <v/>
      </c>
    </row>
    <row r="376">
      <c r="A376" s="19" t="n"/>
      <c r="B376" s="6" t="n"/>
      <c r="C376" s="6" t="n"/>
      <c r="D376" s="6" t="n"/>
      <c r="E376" s="6" t="n"/>
      <c r="F376" s="10" t="n"/>
      <c r="G376" s="10" t="n"/>
      <c r="H376" s="20">
        <f>IF(N(F376)+N(G376)=0,"",ROUND((N(F376)+N(G376))*IF(E376="21%",21,IF(E376="9%",9,0))/(100+IF(E376="21%",21,IF(E376="9%",9,0))),2))</f>
        <v/>
      </c>
      <c r="I376" s="20">
        <f>IF(N(F376)+N(G376)=0,"",$B$7+SUM($F$12:F376)-SUM($G$12:G376))</f>
        <v/>
      </c>
    </row>
    <row r="377">
      <c r="A377" s="19" t="n"/>
      <c r="B377" s="6" t="n"/>
      <c r="C377" s="6" t="n"/>
      <c r="D377" s="6" t="n"/>
      <c r="E377" s="6" t="n"/>
      <c r="F377" s="10" t="n"/>
      <c r="G377" s="10" t="n"/>
      <c r="H377" s="20">
        <f>IF(N(F377)+N(G377)=0,"",ROUND((N(F377)+N(G377))*IF(E377="21%",21,IF(E377="9%",9,0))/(100+IF(E377="21%",21,IF(E377="9%",9,0))),2))</f>
        <v/>
      </c>
      <c r="I377" s="20">
        <f>IF(N(F377)+N(G377)=0,"",$B$7+SUM($F$12:F377)-SUM($G$12:G377))</f>
        <v/>
      </c>
    </row>
    <row r="378">
      <c r="A378" s="19" t="n"/>
      <c r="B378" s="6" t="n"/>
      <c r="C378" s="6" t="n"/>
      <c r="D378" s="6" t="n"/>
      <c r="E378" s="6" t="n"/>
      <c r="F378" s="10" t="n"/>
      <c r="G378" s="10" t="n"/>
      <c r="H378" s="20">
        <f>IF(N(F378)+N(G378)=0,"",ROUND((N(F378)+N(G378))*IF(E378="21%",21,IF(E378="9%",9,0))/(100+IF(E378="21%",21,IF(E378="9%",9,0))),2))</f>
        <v/>
      </c>
      <c r="I378" s="20">
        <f>IF(N(F378)+N(G378)=0,"",$B$7+SUM($F$12:F378)-SUM($G$12:G378))</f>
        <v/>
      </c>
    </row>
    <row r="379">
      <c r="A379" s="19" t="n"/>
      <c r="B379" s="6" t="n"/>
      <c r="C379" s="6" t="n"/>
      <c r="D379" s="6" t="n"/>
      <c r="E379" s="6" t="n"/>
      <c r="F379" s="10" t="n"/>
      <c r="G379" s="10" t="n"/>
      <c r="H379" s="20">
        <f>IF(N(F379)+N(G379)=0,"",ROUND((N(F379)+N(G379))*IF(E379="21%",21,IF(E379="9%",9,0))/(100+IF(E379="21%",21,IF(E379="9%",9,0))),2))</f>
        <v/>
      </c>
      <c r="I379" s="20">
        <f>IF(N(F379)+N(G379)=0,"",$B$7+SUM($F$12:F379)-SUM($G$12:G379))</f>
        <v/>
      </c>
    </row>
    <row r="380">
      <c r="A380" s="19" t="n"/>
      <c r="B380" s="6" t="n"/>
      <c r="C380" s="6" t="n"/>
      <c r="D380" s="6" t="n"/>
      <c r="E380" s="6" t="n"/>
      <c r="F380" s="10" t="n"/>
      <c r="G380" s="10" t="n"/>
      <c r="H380" s="20">
        <f>IF(N(F380)+N(G380)=0,"",ROUND((N(F380)+N(G380))*IF(E380="21%",21,IF(E380="9%",9,0))/(100+IF(E380="21%",21,IF(E380="9%",9,0))),2))</f>
        <v/>
      </c>
      <c r="I380" s="20">
        <f>IF(N(F380)+N(G380)=0,"",$B$7+SUM($F$12:F380)-SUM($G$12:G380))</f>
        <v/>
      </c>
    </row>
    <row r="381">
      <c r="A381" s="19" t="n"/>
      <c r="B381" s="6" t="n"/>
      <c r="C381" s="6" t="n"/>
      <c r="D381" s="6" t="n"/>
      <c r="E381" s="6" t="n"/>
      <c r="F381" s="10" t="n"/>
      <c r="G381" s="10" t="n"/>
      <c r="H381" s="20">
        <f>IF(N(F381)+N(G381)=0,"",ROUND((N(F381)+N(G381))*IF(E381="21%",21,IF(E381="9%",9,0))/(100+IF(E381="21%",21,IF(E381="9%",9,0))),2))</f>
        <v/>
      </c>
      <c r="I381" s="20">
        <f>IF(N(F381)+N(G381)=0,"",$B$7+SUM($F$12:F381)-SUM($G$12:G381))</f>
        <v/>
      </c>
    </row>
    <row r="382">
      <c r="A382" s="19" t="n"/>
      <c r="B382" s="6" t="n"/>
      <c r="C382" s="6" t="n"/>
      <c r="D382" s="6" t="n"/>
      <c r="E382" s="6" t="n"/>
      <c r="F382" s="10" t="n"/>
      <c r="G382" s="10" t="n"/>
      <c r="H382" s="20">
        <f>IF(N(F382)+N(G382)=0,"",ROUND((N(F382)+N(G382))*IF(E382="21%",21,IF(E382="9%",9,0))/(100+IF(E382="21%",21,IF(E382="9%",9,0))),2))</f>
        <v/>
      </c>
      <c r="I382" s="20">
        <f>IF(N(F382)+N(G382)=0,"",$B$7+SUM($F$12:F382)-SUM($G$12:G382))</f>
        <v/>
      </c>
    </row>
    <row r="383">
      <c r="A383" s="19" t="n"/>
      <c r="B383" s="6" t="n"/>
      <c r="C383" s="6" t="n"/>
      <c r="D383" s="6" t="n"/>
      <c r="E383" s="6" t="n"/>
      <c r="F383" s="10" t="n"/>
      <c r="G383" s="10" t="n"/>
      <c r="H383" s="20">
        <f>IF(N(F383)+N(G383)=0,"",ROUND((N(F383)+N(G383))*IF(E383="21%",21,IF(E383="9%",9,0))/(100+IF(E383="21%",21,IF(E383="9%",9,0))),2))</f>
        <v/>
      </c>
      <c r="I383" s="20">
        <f>IF(N(F383)+N(G383)=0,"",$B$7+SUM($F$12:F383)-SUM($G$12:G383))</f>
        <v/>
      </c>
    </row>
    <row r="384">
      <c r="A384" s="19" t="n"/>
      <c r="B384" s="6" t="n"/>
      <c r="C384" s="6" t="n"/>
      <c r="D384" s="6" t="n"/>
      <c r="E384" s="6" t="n"/>
      <c r="F384" s="10" t="n"/>
      <c r="G384" s="10" t="n"/>
      <c r="H384" s="20">
        <f>IF(N(F384)+N(G384)=0,"",ROUND((N(F384)+N(G384))*IF(E384="21%",21,IF(E384="9%",9,0))/(100+IF(E384="21%",21,IF(E384="9%",9,0))),2))</f>
        <v/>
      </c>
      <c r="I384" s="20">
        <f>IF(N(F384)+N(G384)=0,"",$B$7+SUM($F$12:F384)-SUM($G$12:G384))</f>
        <v/>
      </c>
    </row>
    <row r="385">
      <c r="A385" s="19" t="n"/>
      <c r="B385" s="6" t="n"/>
      <c r="C385" s="6" t="n"/>
      <c r="D385" s="6" t="n"/>
      <c r="E385" s="6" t="n"/>
      <c r="F385" s="10" t="n"/>
      <c r="G385" s="10" t="n"/>
      <c r="H385" s="20">
        <f>IF(N(F385)+N(G385)=0,"",ROUND((N(F385)+N(G385))*IF(E385="21%",21,IF(E385="9%",9,0))/(100+IF(E385="21%",21,IF(E385="9%",9,0))),2))</f>
        <v/>
      </c>
      <c r="I385" s="20">
        <f>IF(N(F385)+N(G385)=0,"",$B$7+SUM($F$12:F385)-SUM($G$12:G385))</f>
        <v/>
      </c>
    </row>
    <row r="386">
      <c r="A386" s="19" t="n"/>
      <c r="B386" s="6" t="n"/>
      <c r="C386" s="6" t="n"/>
      <c r="D386" s="6" t="n"/>
      <c r="E386" s="6" t="n"/>
      <c r="F386" s="10" t="n"/>
      <c r="G386" s="10" t="n"/>
      <c r="H386" s="20">
        <f>IF(N(F386)+N(G386)=0,"",ROUND((N(F386)+N(G386))*IF(E386="21%",21,IF(E386="9%",9,0))/(100+IF(E386="21%",21,IF(E386="9%",9,0))),2))</f>
        <v/>
      </c>
      <c r="I386" s="20">
        <f>IF(N(F386)+N(G386)=0,"",$B$7+SUM($F$12:F386)-SUM($G$12:G386))</f>
        <v/>
      </c>
    </row>
    <row r="387">
      <c r="A387" s="19" t="n"/>
      <c r="B387" s="6" t="n"/>
      <c r="C387" s="6" t="n"/>
      <c r="D387" s="6" t="n"/>
      <c r="E387" s="6" t="n"/>
      <c r="F387" s="10" t="n"/>
      <c r="G387" s="10" t="n"/>
      <c r="H387" s="20">
        <f>IF(N(F387)+N(G387)=0,"",ROUND((N(F387)+N(G387))*IF(E387="21%",21,IF(E387="9%",9,0))/(100+IF(E387="21%",21,IF(E387="9%",9,0))),2))</f>
        <v/>
      </c>
      <c r="I387" s="20">
        <f>IF(N(F387)+N(G387)=0,"",$B$7+SUM($F$12:F387)-SUM($G$12:G387))</f>
        <v/>
      </c>
    </row>
    <row r="388">
      <c r="A388" s="19" t="n"/>
      <c r="B388" s="6" t="n"/>
      <c r="C388" s="6" t="n"/>
      <c r="D388" s="6" t="n"/>
      <c r="E388" s="6" t="n"/>
      <c r="F388" s="10" t="n"/>
      <c r="G388" s="10" t="n"/>
      <c r="H388" s="20">
        <f>IF(N(F388)+N(G388)=0,"",ROUND((N(F388)+N(G388))*IF(E388="21%",21,IF(E388="9%",9,0))/(100+IF(E388="21%",21,IF(E388="9%",9,0))),2))</f>
        <v/>
      </c>
      <c r="I388" s="20">
        <f>IF(N(F388)+N(G388)=0,"",$B$7+SUM($F$12:F388)-SUM($G$12:G388))</f>
        <v/>
      </c>
    </row>
    <row r="389">
      <c r="A389" s="19" t="n"/>
      <c r="B389" s="6" t="n"/>
      <c r="C389" s="6" t="n"/>
      <c r="D389" s="6" t="n"/>
      <c r="E389" s="6" t="n"/>
      <c r="F389" s="10" t="n"/>
      <c r="G389" s="10" t="n"/>
      <c r="H389" s="20">
        <f>IF(N(F389)+N(G389)=0,"",ROUND((N(F389)+N(G389))*IF(E389="21%",21,IF(E389="9%",9,0))/(100+IF(E389="21%",21,IF(E389="9%",9,0))),2))</f>
        <v/>
      </c>
      <c r="I389" s="20">
        <f>IF(N(F389)+N(G389)=0,"",$B$7+SUM($F$12:F389)-SUM($G$12:G389))</f>
        <v/>
      </c>
    </row>
    <row r="390">
      <c r="A390" s="19" t="n"/>
      <c r="B390" s="6" t="n"/>
      <c r="C390" s="6" t="n"/>
      <c r="D390" s="6" t="n"/>
      <c r="E390" s="6" t="n"/>
      <c r="F390" s="10" t="n"/>
      <c r="G390" s="10" t="n"/>
      <c r="H390" s="20">
        <f>IF(N(F390)+N(G390)=0,"",ROUND((N(F390)+N(G390))*IF(E390="21%",21,IF(E390="9%",9,0))/(100+IF(E390="21%",21,IF(E390="9%",9,0))),2))</f>
        <v/>
      </c>
      <c r="I390" s="20">
        <f>IF(N(F390)+N(G390)=0,"",$B$7+SUM($F$12:F390)-SUM($G$12:G390))</f>
        <v/>
      </c>
    </row>
    <row r="391">
      <c r="A391" s="19" t="n"/>
      <c r="B391" s="6" t="n"/>
      <c r="C391" s="6" t="n"/>
      <c r="D391" s="6" t="n"/>
      <c r="E391" s="6" t="n"/>
      <c r="F391" s="10" t="n"/>
      <c r="G391" s="10" t="n"/>
      <c r="H391" s="20">
        <f>IF(N(F391)+N(G391)=0,"",ROUND((N(F391)+N(G391))*IF(E391="21%",21,IF(E391="9%",9,0))/(100+IF(E391="21%",21,IF(E391="9%",9,0))),2))</f>
        <v/>
      </c>
      <c r="I391" s="20">
        <f>IF(N(F391)+N(G391)=0,"",$B$7+SUM($F$12:F391)-SUM($G$12:G391))</f>
        <v/>
      </c>
    </row>
    <row r="392">
      <c r="A392" s="19" t="n"/>
      <c r="B392" s="6" t="n"/>
      <c r="C392" s="6" t="n"/>
      <c r="D392" s="6" t="n"/>
      <c r="E392" s="6" t="n"/>
      <c r="F392" s="10" t="n"/>
      <c r="G392" s="10" t="n"/>
      <c r="H392" s="20">
        <f>IF(N(F392)+N(G392)=0,"",ROUND((N(F392)+N(G392))*IF(E392="21%",21,IF(E392="9%",9,0))/(100+IF(E392="21%",21,IF(E392="9%",9,0))),2))</f>
        <v/>
      </c>
      <c r="I392" s="20">
        <f>IF(N(F392)+N(G392)=0,"",$B$7+SUM($F$12:F392)-SUM($G$12:G392))</f>
        <v/>
      </c>
    </row>
    <row r="393">
      <c r="A393" s="19" t="n"/>
      <c r="B393" s="6" t="n"/>
      <c r="C393" s="6" t="n"/>
      <c r="D393" s="6" t="n"/>
      <c r="E393" s="6" t="n"/>
      <c r="F393" s="10" t="n"/>
      <c r="G393" s="10" t="n"/>
      <c r="H393" s="20">
        <f>IF(N(F393)+N(G393)=0,"",ROUND((N(F393)+N(G393))*IF(E393="21%",21,IF(E393="9%",9,0))/(100+IF(E393="21%",21,IF(E393="9%",9,0))),2))</f>
        <v/>
      </c>
      <c r="I393" s="20">
        <f>IF(N(F393)+N(G393)=0,"",$B$7+SUM($F$12:F393)-SUM($G$12:G393))</f>
        <v/>
      </c>
    </row>
    <row r="394">
      <c r="A394" s="19" t="n"/>
      <c r="B394" s="6" t="n"/>
      <c r="C394" s="6" t="n"/>
      <c r="D394" s="6" t="n"/>
      <c r="E394" s="6" t="n"/>
      <c r="F394" s="10" t="n"/>
      <c r="G394" s="10" t="n"/>
      <c r="H394" s="20">
        <f>IF(N(F394)+N(G394)=0,"",ROUND((N(F394)+N(G394))*IF(E394="21%",21,IF(E394="9%",9,0))/(100+IF(E394="21%",21,IF(E394="9%",9,0))),2))</f>
        <v/>
      </c>
      <c r="I394" s="20">
        <f>IF(N(F394)+N(G394)=0,"",$B$7+SUM($F$12:F394)-SUM($G$12:G394))</f>
        <v/>
      </c>
    </row>
    <row r="395">
      <c r="A395" s="19" t="n"/>
      <c r="B395" s="6" t="n"/>
      <c r="C395" s="6" t="n"/>
      <c r="D395" s="6" t="n"/>
      <c r="E395" s="6" t="n"/>
      <c r="F395" s="10" t="n"/>
      <c r="G395" s="10" t="n"/>
      <c r="H395" s="20">
        <f>IF(N(F395)+N(G395)=0,"",ROUND((N(F395)+N(G395))*IF(E395="21%",21,IF(E395="9%",9,0))/(100+IF(E395="21%",21,IF(E395="9%",9,0))),2))</f>
        <v/>
      </c>
      <c r="I395" s="20">
        <f>IF(N(F395)+N(G395)=0,"",$B$7+SUM($F$12:F395)-SUM($G$12:G395))</f>
        <v/>
      </c>
    </row>
    <row r="396">
      <c r="A396" s="19" t="n"/>
      <c r="B396" s="6" t="n"/>
      <c r="C396" s="6" t="n"/>
      <c r="D396" s="6" t="n"/>
      <c r="E396" s="6" t="n"/>
      <c r="F396" s="10" t="n"/>
      <c r="G396" s="10" t="n"/>
      <c r="H396" s="20">
        <f>IF(N(F396)+N(G396)=0,"",ROUND((N(F396)+N(G396))*IF(E396="21%",21,IF(E396="9%",9,0))/(100+IF(E396="21%",21,IF(E396="9%",9,0))),2))</f>
        <v/>
      </c>
      <c r="I396" s="20">
        <f>IF(N(F396)+N(G396)=0,"",$B$7+SUM($F$12:F396)-SUM($G$12:G396))</f>
        <v/>
      </c>
    </row>
    <row r="397">
      <c r="A397" s="19" t="n"/>
      <c r="B397" s="6" t="n"/>
      <c r="C397" s="6" t="n"/>
      <c r="D397" s="6" t="n"/>
      <c r="E397" s="6" t="n"/>
      <c r="F397" s="10" t="n"/>
      <c r="G397" s="10" t="n"/>
      <c r="H397" s="20">
        <f>IF(N(F397)+N(G397)=0,"",ROUND((N(F397)+N(G397))*IF(E397="21%",21,IF(E397="9%",9,0))/(100+IF(E397="21%",21,IF(E397="9%",9,0))),2))</f>
        <v/>
      </c>
      <c r="I397" s="20">
        <f>IF(N(F397)+N(G397)=0,"",$B$7+SUM($F$12:F397)-SUM($G$12:G397))</f>
        <v/>
      </c>
    </row>
    <row r="398">
      <c r="A398" s="19" t="n"/>
      <c r="B398" s="6" t="n"/>
      <c r="C398" s="6" t="n"/>
      <c r="D398" s="6" t="n"/>
      <c r="E398" s="6" t="n"/>
      <c r="F398" s="10" t="n"/>
      <c r="G398" s="10" t="n"/>
      <c r="H398" s="20">
        <f>IF(N(F398)+N(G398)=0,"",ROUND((N(F398)+N(G398))*IF(E398="21%",21,IF(E398="9%",9,0))/(100+IF(E398="21%",21,IF(E398="9%",9,0))),2))</f>
        <v/>
      </c>
      <c r="I398" s="20">
        <f>IF(N(F398)+N(G398)=0,"",$B$7+SUM($F$12:F398)-SUM($G$12:G398))</f>
        <v/>
      </c>
    </row>
    <row r="399">
      <c r="A399" s="19" t="n"/>
      <c r="B399" s="6" t="n"/>
      <c r="C399" s="6" t="n"/>
      <c r="D399" s="6" t="n"/>
      <c r="E399" s="6" t="n"/>
      <c r="F399" s="10" t="n"/>
      <c r="G399" s="10" t="n"/>
      <c r="H399" s="20">
        <f>IF(N(F399)+N(G399)=0,"",ROUND((N(F399)+N(G399))*IF(E399="21%",21,IF(E399="9%",9,0))/(100+IF(E399="21%",21,IF(E399="9%",9,0))),2))</f>
        <v/>
      </c>
      <c r="I399" s="20">
        <f>IF(N(F399)+N(G399)=0,"",$B$7+SUM($F$12:F399)-SUM($G$12:G399))</f>
        <v/>
      </c>
    </row>
    <row r="400">
      <c r="A400" s="19" t="n"/>
      <c r="B400" s="6" t="n"/>
      <c r="C400" s="6" t="n"/>
      <c r="D400" s="6" t="n"/>
      <c r="E400" s="6" t="n"/>
      <c r="F400" s="10" t="n"/>
      <c r="G400" s="10" t="n"/>
      <c r="H400" s="20">
        <f>IF(N(F400)+N(G400)=0,"",ROUND((N(F400)+N(G400))*IF(E400="21%",21,IF(E400="9%",9,0))/(100+IF(E400="21%",21,IF(E400="9%",9,0))),2))</f>
        <v/>
      </c>
      <c r="I400" s="20">
        <f>IF(N(F400)+N(G400)=0,"",$B$7+SUM($F$12:F400)-SUM($G$12:G400))</f>
        <v/>
      </c>
    </row>
    <row r="401">
      <c r="A401" s="19" t="n"/>
      <c r="B401" s="6" t="n"/>
      <c r="C401" s="6" t="n"/>
      <c r="D401" s="6" t="n"/>
      <c r="E401" s="6" t="n"/>
      <c r="F401" s="10" t="n"/>
      <c r="G401" s="10" t="n"/>
      <c r="H401" s="20">
        <f>IF(N(F401)+N(G401)=0,"",ROUND((N(F401)+N(G401))*IF(E401="21%",21,IF(E401="9%",9,0))/(100+IF(E401="21%",21,IF(E401="9%",9,0))),2))</f>
        <v/>
      </c>
      <c r="I401" s="20">
        <f>IF(N(F401)+N(G401)=0,"",$B$7+SUM($F$12:F401)-SUM($G$12:G401))</f>
        <v/>
      </c>
    </row>
    <row r="402">
      <c r="A402" s="19" t="n"/>
      <c r="B402" s="6" t="n"/>
      <c r="C402" s="6" t="n"/>
      <c r="D402" s="6" t="n"/>
      <c r="E402" s="6" t="n"/>
      <c r="F402" s="10" t="n"/>
      <c r="G402" s="10" t="n"/>
      <c r="H402" s="20">
        <f>IF(N(F402)+N(G402)=0,"",ROUND((N(F402)+N(G402))*IF(E402="21%",21,IF(E402="9%",9,0))/(100+IF(E402="21%",21,IF(E402="9%",9,0))),2))</f>
        <v/>
      </c>
      <c r="I402" s="20">
        <f>IF(N(F402)+N(G402)=0,"",$B$7+SUM($F$12:F402)-SUM($G$12:G402))</f>
        <v/>
      </c>
    </row>
    <row r="403">
      <c r="A403" s="19" t="n"/>
      <c r="B403" s="6" t="n"/>
      <c r="C403" s="6" t="n"/>
      <c r="D403" s="6" t="n"/>
      <c r="E403" s="6" t="n"/>
      <c r="F403" s="10" t="n"/>
      <c r="G403" s="10" t="n"/>
      <c r="H403" s="20">
        <f>IF(N(F403)+N(G403)=0,"",ROUND((N(F403)+N(G403))*IF(E403="21%",21,IF(E403="9%",9,0))/(100+IF(E403="21%",21,IF(E403="9%",9,0))),2))</f>
        <v/>
      </c>
      <c r="I403" s="20">
        <f>IF(N(F403)+N(G403)=0,"",$B$7+SUM($F$12:F403)-SUM($G$12:G403))</f>
        <v/>
      </c>
    </row>
    <row r="404">
      <c r="A404" s="19" t="n"/>
      <c r="B404" s="6" t="n"/>
      <c r="C404" s="6" t="n"/>
      <c r="D404" s="6" t="n"/>
      <c r="E404" s="6" t="n"/>
      <c r="F404" s="10" t="n"/>
      <c r="G404" s="10" t="n"/>
      <c r="H404" s="20">
        <f>IF(N(F404)+N(G404)=0,"",ROUND((N(F404)+N(G404))*IF(E404="21%",21,IF(E404="9%",9,0))/(100+IF(E404="21%",21,IF(E404="9%",9,0))),2))</f>
        <v/>
      </c>
      <c r="I404" s="20">
        <f>IF(N(F404)+N(G404)=0,"",$B$7+SUM($F$12:F404)-SUM($G$12:G404))</f>
        <v/>
      </c>
    </row>
    <row r="405">
      <c r="A405" s="19" t="n"/>
      <c r="B405" s="6" t="n"/>
      <c r="C405" s="6" t="n"/>
      <c r="D405" s="6" t="n"/>
      <c r="E405" s="6" t="n"/>
      <c r="F405" s="10" t="n"/>
      <c r="G405" s="10" t="n"/>
      <c r="H405" s="20">
        <f>IF(N(F405)+N(G405)=0,"",ROUND((N(F405)+N(G405))*IF(E405="21%",21,IF(E405="9%",9,0))/(100+IF(E405="21%",21,IF(E405="9%",9,0))),2))</f>
        <v/>
      </c>
      <c r="I405" s="20">
        <f>IF(N(F405)+N(G405)=0,"",$B$7+SUM($F$12:F405)-SUM($G$12:G405))</f>
        <v/>
      </c>
    </row>
    <row r="406">
      <c r="A406" s="19" t="n"/>
      <c r="B406" s="6" t="n"/>
      <c r="C406" s="6" t="n"/>
      <c r="D406" s="6" t="n"/>
      <c r="E406" s="6" t="n"/>
      <c r="F406" s="10" t="n"/>
      <c r="G406" s="10" t="n"/>
      <c r="H406" s="20">
        <f>IF(N(F406)+N(G406)=0,"",ROUND((N(F406)+N(G406))*IF(E406="21%",21,IF(E406="9%",9,0))/(100+IF(E406="21%",21,IF(E406="9%",9,0))),2))</f>
        <v/>
      </c>
      <c r="I406" s="20">
        <f>IF(N(F406)+N(G406)=0,"",$B$7+SUM($F$12:F406)-SUM($G$12:G406))</f>
        <v/>
      </c>
    </row>
    <row r="407">
      <c r="A407" s="19" t="n"/>
      <c r="B407" s="6" t="n"/>
      <c r="C407" s="6" t="n"/>
      <c r="D407" s="6" t="n"/>
      <c r="E407" s="6" t="n"/>
      <c r="F407" s="10" t="n"/>
      <c r="G407" s="10" t="n"/>
      <c r="H407" s="20">
        <f>IF(N(F407)+N(G407)=0,"",ROUND((N(F407)+N(G407))*IF(E407="21%",21,IF(E407="9%",9,0))/(100+IF(E407="21%",21,IF(E407="9%",9,0))),2))</f>
        <v/>
      </c>
      <c r="I407" s="20">
        <f>IF(N(F407)+N(G407)=0,"",$B$7+SUM($F$12:F407)-SUM($G$12:G407))</f>
        <v/>
      </c>
    </row>
    <row r="408">
      <c r="A408" s="19" t="n"/>
      <c r="B408" s="6" t="n"/>
      <c r="C408" s="6" t="n"/>
      <c r="D408" s="6" t="n"/>
      <c r="E408" s="6" t="n"/>
      <c r="F408" s="10" t="n"/>
      <c r="G408" s="10" t="n"/>
      <c r="H408" s="20">
        <f>IF(N(F408)+N(G408)=0,"",ROUND((N(F408)+N(G408))*IF(E408="21%",21,IF(E408="9%",9,0))/(100+IF(E408="21%",21,IF(E408="9%",9,0))),2))</f>
        <v/>
      </c>
      <c r="I408" s="20">
        <f>IF(N(F408)+N(G408)=0,"",$B$7+SUM($F$12:F408)-SUM($G$12:G408))</f>
        <v/>
      </c>
    </row>
    <row r="409">
      <c r="A409" s="19" t="n"/>
      <c r="B409" s="6" t="n"/>
      <c r="C409" s="6" t="n"/>
      <c r="D409" s="6" t="n"/>
      <c r="E409" s="6" t="n"/>
      <c r="F409" s="10" t="n"/>
      <c r="G409" s="10" t="n"/>
      <c r="H409" s="20">
        <f>IF(N(F409)+N(G409)=0,"",ROUND((N(F409)+N(G409))*IF(E409="21%",21,IF(E409="9%",9,0))/(100+IF(E409="21%",21,IF(E409="9%",9,0))),2))</f>
        <v/>
      </c>
      <c r="I409" s="20">
        <f>IF(N(F409)+N(G409)=0,"",$B$7+SUM($F$12:F409)-SUM($G$12:G409))</f>
        <v/>
      </c>
    </row>
    <row r="410">
      <c r="A410" s="19" t="n"/>
      <c r="B410" s="6" t="n"/>
      <c r="C410" s="6" t="n"/>
      <c r="D410" s="6" t="n"/>
      <c r="E410" s="6" t="n"/>
      <c r="F410" s="10" t="n"/>
      <c r="G410" s="10" t="n"/>
      <c r="H410" s="20">
        <f>IF(N(F410)+N(G410)=0,"",ROUND((N(F410)+N(G410))*IF(E410="21%",21,IF(E410="9%",9,0))/(100+IF(E410="21%",21,IF(E410="9%",9,0))),2))</f>
        <v/>
      </c>
      <c r="I410" s="20">
        <f>IF(N(F410)+N(G410)=0,"",$B$7+SUM($F$12:F410)-SUM($G$12:G410))</f>
        <v/>
      </c>
    </row>
    <row r="411">
      <c r="A411" s="19" t="n"/>
      <c r="B411" s="6" t="n"/>
      <c r="C411" s="6" t="n"/>
      <c r="D411" s="6" t="n"/>
      <c r="E411" s="6" t="n"/>
      <c r="F411" s="10" t="n"/>
      <c r="G411" s="10" t="n"/>
      <c r="H411" s="20">
        <f>IF(N(F411)+N(G411)=0,"",ROUND((N(F411)+N(G411))*IF(E411="21%",21,IF(E411="9%",9,0))/(100+IF(E411="21%",21,IF(E411="9%",9,0))),2))</f>
        <v/>
      </c>
      <c r="I411" s="20">
        <f>IF(N(F411)+N(G411)=0,"",$B$7+SUM($F$12:F411)-SUM($G$12:G411))</f>
        <v/>
      </c>
    </row>
    <row r="412">
      <c r="A412" s="19" t="n"/>
      <c r="B412" s="6" t="n"/>
      <c r="C412" s="6" t="n"/>
      <c r="D412" s="6" t="n"/>
      <c r="E412" s="6" t="n"/>
      <c r="F412" s="10" t="n"/>
      <c r="G412" s="10" t="n"/>
      <c r="H412" s="20">
        <f>IF(N(F412)+N(G412)=0,"",ROUND((N(F412)+N(G412))*IF(E412="21%",21,IF(E412="9%",9,0))/(100+IF(E412="21%",21,IF(E412="9%",9,0))),2))</f>
        <v/>
      </c>
      <c r="I412" s="20">
        <f>IF(N(F412)+N(G412)=0,"",$B$7+SUM($F$12:F412)-SUM($G$12:G412))</f>
        <v/>
      </c>
    </row>
    <row r="413">
      <c r="A413" s="19" t="n"/>
      <c r="B413" s="6" t="n"/>
      <c r="C413" s="6" t="n"/>
      <c r="D413" s="6" t="n"/>
      <c r="E413" s="6" t="n"/>
      <c r="F413" s="10" t="n"/>
      <c r="G413" s="10" t="n"/>
      <c r="H413" s="20">
        <f>IF(N(F413)+N(G413)=0,"",ROUND((N(F413)+N(G413))*IF(E413="21%",21,IF(E413="9%",9,0))/(100+IF(E413="21%",21,IF(E413="9%",9,0))),2))</f>
        <v/>
      </c>
      <c r="I413" s="20">
        <f>IF(N(F413)+N(G413)=0,"",$B$7+SUM($F$12:F413)-SUM($G$12:G413))</f>
        <v/>
      </c>
    </row>
    <row r="414">
      <c r="A414" s="19" t="n"/>
      <c r="B414" s="6" t="n"/>
      <c r="C414" s="6" t="n"/>
      <c r="D414" s="6" t="n"/>
      <c r="E414" s="6" t="n"/>
      <c r="F414" s="10" t="n"/>
      <c r="G414" s="10" t="n"/>
      <c r="H414" s="20">
        <f>IF(N(F414)+N(G414)=0,"",ROUND((N(F414)+N(G414))*IF(E414="21%",21,IF(E414="9%",9,0))/(100+IF(E414="21%",21,IF(E414="9%",9,0))),2))</f>
        <v/>
      </c>
      <c r="I414" s="20">
        <f>IF(N(F414)+N(G414)=0,"",$B$7+SUM($F$12:F414)-SUM($G$12:G414))</f>
        <v/>
      </c>
    </row>
    <row r="415">
      <c r="A415" s="19" t="n"/>
      <c r="B415" s="6" t="n"/>
      <c r="C415" s="6" t="n"/>
      <c r="D415" s="6" t="n"/>
      <c r="E415" s="6" t="n"/>
      <c r="F415" s="10" t="n"/>
      <c r="G415" s="10" t="n"/>
      <c r="H415" s="20">
        <f>IF(N(F415)+N(G415)=0,"",ROUND((N(F415)+N(G415))*IF(E415="21%",21,IF(E415="9%",9,0))/(100+IF(E415="21%",21,IF(E415="9%",9,0))),2))</f>
        <v/>
      </c>
      <c r="I415" s="20">
        <f>IF(N(F415)+N(G415)=0,"",$B$7+SUM($F$12:F415)-SUM($G$12:G415))</f>
        <v/>
      </c>
    </row>
    <row r="416">
      <c r="A416" s="19" t="n"/>
      <c r="B416" s="6" t="n"/>
      <c r="C416" s="6" t="n"/>
      <c r="D416" s="6" t="n"/>
      <c r="E416" s="6" t="n"/>
      <c r="F416" s="10" t="n"/>
      <c r="G416" s="10" t="n"/>
      <c r="H416" s="20">
        <f>IF(N(F416)+N(G416)=0,"",ROUND((N(F416)+N(G416))*IF(E416="21%",21,IF(E416="9%",9,0))/(100+IF(E416="21%",21,IF(E416="9%",9,0))),2))</f>
        <v/>
      </c>
      <c r="I416" s="20">
        <f>IF(N(F416)+N(G416)=0,"",$B$7+SUM($F$12:F416)-SUM($G$12:G416))</f>
        <v/>
      </c>
    </row>
    <row r="417">
      <c r="A417" s="19" t="n"/>
      <c r="B417" s="6" t="n"/>
      <c r="C417" s="6" t="n"/>
      <c r="D417" s="6" t="n"/>
      <c r="E417" s="6" t="n"/>
      <c r="F417" s="10" t="n"/>
      <c r="G417" s="10" t="n"/>
      <c r="H417" s="20">
        <f>IF(N(F417)+N(G417)=0,"",ROUND((N(F417)+N(G417))*IF(E417="21%",21,IF(E417="9%",9,0))/(100+IF(E417="21%",21,IF(E417="9%",9,0))),2))</f>
        <v/>
      </c>
      <c r="I417" s="20">
        <f>IF(N(F417)+N(G417)=0,"",$B$7+SUM($F$12:F417)-SUM($G$12:G417))</f>
        <v/>
      </c>
    </row>
    <row r="418">
      <c r="A418" s="19" t="n"/>
      <c r="B418" s="6" t="n"/>
      <c r="C418" s="6" t="n"/>
      <c r="D418" s="6" t="n"/>
      <c r="E418" s="6" t="n"/>
      <c r="F418" s="10" t="n"/>
      <c r="G418" s="10" t="n"/>
      <c r="H418" s="20">
        <f>IF(N(F418)+N(G418)=0,"",ROUND((N(F418)+N(G418))*IF(E418="21%",21,IF(E418="9%",9,0))/(100+IF(E418="21%",21,IF(E418="9%",9,0))),2))</f>
        <v/>
      </c>
      <c r="I418" s="20">
        <f>IF(N(F418)+N(G418)=0,"",$B$7+SUM($F$12:F418)-SUM($G$12:G418))</f>
        <v/>
      </c>
    </row>
    <row r="419">
      <c r="A419" s="19" t="n"/>
      <c r="B419" s="6" t="n"/>
      <c r="C419" s="6" t="n"/>
      <c r="D419" s="6" t="n"/>
      <c r="E419" s="6" t="n"/>
      <c r="F419" s="10" t="n"/>
      <c r="G419" s="10" t="n"/>
      <c r="H419" s="20">
        <f>IF(N(F419)+N(G419)=0,"",ROUND((N(F419)+N(G419))*IF(E419="21%",21,IF(E419="9%",9,0))/(100+IF(E419="21%",21,IF(E419="9%",9,0))),2))</f>
        <v/>
      </c>
      <c r="I419" s="20">
        <f>IF(N(F419)+N(G419)=0,"",$B$7+SUM($F$12:F419)-SUM($G$12:G419))</f>
        <v/>
      </c>
    </row>
    <row r="420">
      <c r="A420" s="19" t="n"/>
      <c r="B420" s="6" t="n"/>
      <c r="C420" s="6" t="n"/>
      <c r="D420" s="6" t="n"/>
      <c r="E420" s="6" t="n"/>
      <c r="F420" s="10" t="n"/>
      <c r="G420" s="10" t="n"/>
      <c r="H420" s="20">
        <f>IF(N(F420)+N(G420)=0,"",ROUND((N(F420)+N(G420))*IF(E420="21%",21,IF(E420="9%",9,0))/(100+IF(E420="21%",21,IF(E420="9%",9,0))),2))</f>
        <v/>
      </c>
      <c r="I420" s="20">
        <f>IF(N(F420)+N(G420)=0,"",$B$7+SUM($F$12:F420)-SUM($G$12:G420))</f>
        <v/>
      </c>
    </row>
    <row r="421">
      <c r="A421" s="19" t="n"/>
      <c r="B421" s="6" t="n"/>
      <c r="C421" s="6" t="n"/>
      <c r="D421" s="6" t="n"/>
      <c r="E421" s="6" t="n"/>
      <c r="F421" s="10" t="n"/>
      <c r="G421" s="10" t="n"/>
      <c r="H421" s="20">
        <f>IF(N(F421)+N(G421)=0,"",ROUND((N(F421)+N(G421))*IF(E421="21%",21,IF(E421="9%",9,0))/(100+IF(E421="21%",21,IF(E421="9%",9,0))),2))</f>
        <v/>
      </c>
      <c r="I421" s="20">
        <f>IF(N(F421)+N(G421)=0,"",$B$7+SUM($F$12:F421)-SUM($G$12:G421))</f>
        <v/>
      </c>
    </row>
    <row r="422">
      <c r="A422" s="19" t="n"/>
      <c r="B422" s="6" t="n"/>
      <c r="C422" s="6" t="n"/>
      <c r="D422" s="6" t="n"/>
      <c r="E422" s="6" t="n"/>
      <c r="F422" s="10" t="n"/>
      <c r="G422" s="10" t="n"/>
      <c r="H422" s="20">
        <f>IF(N(F422)+N(G422)=0,"",ROUND((N(F422)+N(G422))*IF(E422="21%",21,IF(E422="9%",9,0))/(100+IF(E422="21%",21,IF(E422="9%",9,0))),2))</f>
        <v/>
      </c>
      <c r="I422" s="20">
        <f>IF(N(F422)+N(G422)=0,"",$B$7+SUM($F$12:F422)-SUM($G$12:G422))</f>
        <v/>
      </c>
    </row>
    <row r="423">
      <c r="A423" s="19" t="n"/>
      <c r="B423" s="6" t="n"/>
      <c r="C423" s="6" t="n"/>
      <c r="D423" s="6" t="n"/>
      <c r="E423" s="6" t="n"/>
      <c r="F423" s="10" t="n"/>
      <c r="G423" s="10" t="n"/>
      <c r="H423" s="20">
        <f>IF(N(F423)+N(G423)=0,"",ROUND((N(F423)+N(G423))*IF(E423="21%",21,IF(E423="9%",9,0))/(100+IF(E423="21%",21,IF(E423="9%",9,0))),2))</f>
        <v/>
      </c>
      <c r="I423" s="20">
        <f>IF(N(F423)+N(G423)=0,"",$B$7+SUM($F$12:F423)-SUM($G$12:G423))</f>
        <v/>
      </c>
    </row>
    <row r="424">
      <c r="A424" s="19" t="n"/>
      <c r="B424" s="6" t="n"/>
      <c r="C424" s="6" t="n"/>
      <c r="D424" s="6" t="n"/>
      <c r="E424" s="6" t="n"/>
      <c r="F424" s="10" t="n"/>
      <c r="G424" s="10" t="n"/>
      <c r="H424" s="20">
        <f>IF(N(F424)+N(G424)=0,"",ROUND((N(F424)+N(G424))*IF(E424="21%",21,IF(E424="9%",9,0))/(100+IF(E424="21%",21,IF(E424="9%",9,0))),2))</f>
        <v/>
      </c>
      <c r="I424" s="20">
        <f>IF(N(F424)+N(G424)=0,"",$B$7+SUM($F$12:F424)-SUM($G$12:G424))</f>
        <v/>
      </c>
    </row>
    <row r="425">
      <c r="A425" s="19" t="n"/>
      <c r="B425" s="6" t="n"/>
      <c r="C425" s="6" t="n"/>
      <c r="D425" s="6" t="n"/>
      <c r="E425" s="6" t="n"/>
      <c r="F425" s="10" t="n"/>
      <c r="G425" s="10" t="n"/>
      <c r="H425" s="20">
        <f>IF(N(F425)+N(G425)=0,"",ROUND((N(F425)+N(G425))*IF(E425="21%",21,IF(E425="9%",9,0))/(100+IF(E425="21%",21,IF(E425="9%",9,0))),2))</f>
        <v/>
      </c>
      <c r="I425" s="20">
        <f>IF(N(F425)+N(G425)=0,"",$B$7+SUM($F$12:F425)-SUM($G$12:G425))</f>
        <v/>
      </c>
    </row>
    <row r="426">
      <c r="A426" s="19" t="n"/>
      <c r="B426" s="6" t="n"/>
      <c r="C426" s="6" t="n"/>
      <c r="D426" s="6" t="n"/>
      <c r="E426" s="6" t="n"/>
      <c r="F426" s="10" t="n"/>
      <c r="G426" s="10" t="n"/>
      <c r="H426" s="20">
        <f>IF(N(F426)+N(G426)=0,"",ROUND((N(F426)+N(G426))*IF(E426="21%",21,IF(E426="9%",9,0))/(100+IF(E426="21%",21,IF(E426="9%",9,0))),2))</f>
        <v/>
      </c>
      <c r="I426" s="20">
        <f>IF(N(F426)+N(G426)=0,"",$B$7+SUM($F$12:F426)-SUM($G$12:G426))</f>
        <v/>
      </c>
    </row>
    <row r="427">
      <c r="A427" s="19" t="n"/>
      <c r="B427" s="6" t="n"/>
      <c r="C427" s="6" t="n"/>
      <c r="D427" s="6" t="n"/>
      <c r="E427" s="6" t="n"/>
      <c r="F427" s="10" t="n"/>
      <c r="G427" s="10" t="n"/>
      <c r="H427" s="20">
        <f>IF(N(F427)+N(G427)=0,"",ROUND((N(F427)+N(G427))*IF(E427="21%",21,IF(E427="9%",9,0))/(100+IF(E427="21%",21,IF(E427="9%",9,0))),2))</f>
        <v/>
      </c>
      <c r="I427" s="20">
        <f>IF(N(F427)+N(G427)=0,"",$B$7+SUM($F$12:F427)-SUM($G$12:G427))</f>
        <v/>
      </c>
    </row>
    <row r="428">
      <c r="A428" s="19" t="n"/>
      <c r="B428" s="6" t="n"/>
      <c r="C428" s="6" t="n"/>
      <c r="D428" s="6" t="n"/>
      <c r="E428" s="6" t="n"/>
      <c r="F428" s="10" t="n"/>
      <c r="G428" s="10" t="n"/>
      <c r="H428" s="20">
        <f>IF(N(F428)+N(G428)=0,"",ROUND((N(F428)+N(G428))*IF(E428="21%",21,IF(E428="9%",9,0))/(100+IF(E428="21%",21,IF(E428="9%",9,0))),2))</f>
        <v/>
      </c>
      <c r="I428" s="20">
        <f>IF(N(F428)+N(G428)=0,"",$B$7+SUM($F$12:F428)-SUM($G$12:G428))</f>
        <v/>
      </c>
    </row>
    <row r="429">
      <c r="A429" s="19" t="n"/>
      <c r="B429" s="6" t="n"/>
      <c r="C429" s="6" t="n"/>
      <c r="D429" s="6" t="n"/>
      <c r="E429" s="6" t="n"/>
      <c r="F429" s="10" t="n"/>
      <c r="G429" s="10" t="n"/>
      <c r="H429" s="20">
        <f>IF(N(F429)+N(G429)=0,"",ROUND((N(F429)+N(G429))*IF(E429="21%",21,IF(E429="9%",9,0))/(100+IF(E429="21%",21,IF(E429="9%",9,0))),2))</f>
        <v/>
      </c>
      <c r="I429" s="20">
        <f>IF(N(F429)+N(G429)=0,"",$B$7+SUM($F$12:F429)-SUM($G$12:G429))</f>
        <v/>
      </c>
    </row>
    <row r="430">
      <c r="A430" s="19" t="n"/>
      <c r="B430" s="6" t="n"/>
      <c r="C430" s="6" t="n"/>
      <c r="D430" s="6" t="n"/>
      <c r="E430" s="6" t="n"/>
      <c r="F430" s="10" t="n"/>
      <c r="G430" s="10" t="n"/>
      <c r="H430" s="20">
        <f>IF(N(F430)+N(G430)=0,"",ROUND((N(F430)+N(G430))*IF(E430="21%",21,IF(E430="9%",9,0))/(100+IF(E430="21%",21,IF(E430="9%",9,0))),2))</f>
        <v/>
      </c>
      <c r="I430" s="20">
        <f>IF(N(F430)+N(G430)=0,"",$B$7+SUM($F$12:F430)-SUM($G$12:G430))</f>
        <v/>
      </c>
    </row>
    <row r="431">
      <c r="A431" s="19" t="n"/>
      <c r="B431" s="6" t="n"/>
      <c r="C431" s="6" t="n"/>
      <c r="D431" s="6" t="n"/>
      <c r="E431" s="6" t="n"/>
      <c r="F431" s="10" t="n"/>
      <c r="G431" s="10" t="n"/>
      <c r="H431" s="20">
        <f>IF(N(F431)+N(G431)=0,"",ROUND((N(F431)+N(G431))*IF(E431="21%",21,IF(E431="9%",9,0))/(100+IF(E431="21%",21,IF(E431="9%",9,0))),2))</f>
        <v/>
      </c>
      <c r="I431" s="20">
        <f>IF(N(F431)+N(G431)=0,"",$B$7+SUM($F$12:F431)-SUM($G$12:G431))</f>
        <v/>
      </c>
    </row>
    <row r="432">
      <c r="A432" s="19" t="n"/>
      <c r="B432" s="6" t="n"/>
      <c r="C432" s="6" t="n"/>
      <c r="D432" s="6" t="n"/>
      <c r="E432" s="6" t="n"/>
      <c r="F432" s="10" t="n"/>
      <c r="G432" s="10" t="n"/>
      <c r="H432" s="20">
        <f>IF(N(F432)+N(G432)=0,"",ROUND((N(F432)+N(G432))*IF(E432="21%",21,IF(E432="9%",9,0))/(100+IF(E432="21%",21,IF(E432="9%",9,0))),2))</f>
        <v/>
      </c>
      <c r="I432" s="20">
        <f>IF(N(F432)+N(G432)=0,"",$B$7+SUM($F$12:F432)-SUM($G$12:G432))</f>
        <v/>
      </c>
    </row>
    <row r="433">
      <c r="A433" s="19" t="n"/>
      <c r="B433" s="6" t="n"/>
      <c r="C433" s="6" t="n"/>
      <c r="D433" s="6" t="n"/>
      <c r="E433" s="6" t="n"/>
      <c r="F433" s="10" t="n"/>
      <c r="G433" s="10" t="n"/>
      <c r="H433" s="20">
        <f>IF(N(F433)+N(G433)=0,"",ROUND((N(F433)+N(G433))*IF(E433="21%",21,IF(E433="9%",9,0))/(100+IF(E433="21%",21,IF(E433="9%",9,0))),2))</f>
        <v/>
      </c>
      <c r="I433" s="20">
        <f>IF(N(F433)+N(G433)=0,"",$B$7+SUM($F$12:F433)-SUM($G$12:G433))</f>
        <v/>
      </c>
    </row>
    <row r="434">
      <c r="A434" s="19" t="n"/>
      <c r="B434" s="6" t="n"/>
      <c r="C434" s="6" t="n"/>
      <c r="D434" s="6" t="n"/>
      <c r="E434" s="6" t="n"/>
      <c r="F434" s="10" t="n"/>
      <c r="G434" s="10" t="n"/>
      <c r="H434" s="20">
        <f>IF(N(F434)+N(G434)=0,"",ROUND((N(F434)+N(G434))*IF(E434="21%",21,IF(E434="9%",9,0))/(100+IF(E434="21%",21,IF(E434="9%",9,0))),2))</f>
        <v/>
      </c>
      <c r="I434" s="20">
        <f>IF(N(F434)+N(G434)=0,"",$B$7+SUM($F$12:F434)-SUM($G$12:G434))</f>
        <v/>
      </c>
    </row>
    <row r="435">
      <c r="A435" s="19" t="n"/>
      <c r="B435" s="6" t="n"/>
      <c r="C435" s="6" t="n"/>
      <c r="D435" s="6" t="n"/>
      <c r="E435" s="6" t="n"/>
      <c r="F435" s="10" t="n"/>
      <c r="G435" s="10" t="n"/>
      <c r="H435" s="20">
        <f>IF(N(F435)+N(G435)=0,"",ROUND((N(F435)+N(G435))*IF(E435="21%",21,IF(E435="9%",9,0))/(100+IF(E435="21%",21,IF(E435="9%",9,0))),2))</f>
        <v/>
      </c>
      <c r="I435" s="20">
        <f>IF(N(F435)+N(G435)=0,"",$B$7+SUM($F$12:F435)-SUM($G$12:G435))</f>
        <v/>
      </c>
    </row>
    <row r="436">
      <c r="A436" s="19" t="n"/>
      <c r="B436" s="6" t="n"/>
      <c r="C436" s="6" t="n"/>
      <c r="D436" s="6" t="n"/>
      <c r="E436" s="6" t="n"/>
      <c r="F436" s="10" t="n"/>
      <c r="G436" s="10" t="n"/>
      <c r="H436" s="20">
        <f>IF(N(F436)+N(G436)=0,"",ROUND((N(F436)+N(G436))*IF(E436="21%",21,IF(E436="9%",9,0))/(100+IF(E436="21%",21,IF(E436="9%",9,0))),2))</f>
        <v/>
      </c>
      <c r="I436" s="20">
        <f>IF(N(F436)+N(G436)=0,"",$B$7+SUM($F$12:F436)-SUM($G$12:G436))</f>
        <v/>
      </c>
    </row>
    <row r="437">
      <c r="A437" s="19" t="n"/>
      <c r="B437" s="6" t="n"/>
      <c r="C437" s="6" t="n"/>
      <c r="D437" s="6" t="n"/>
      <c r="E437" s="6" t="n"/>
      <c r="F437" s="10" t="n"/>
      <c r="G437" s="10" t="n"/>
      <c r="H437" s="20">
        <f>IF(N(F437)+N(G437)=0,"",ROUND((N(F437)+N(G437))*IF(E437="21%",21,IF(E437="9%",9,0))/(100+IF(E437="21%",21,IF(E437="9%",9,0))),2))</f>
        <v/>
      </c>
      <c r="I437" s="20">
        <f>IF(N(F437)+N(G437)=0,"",$B$7+SUM($F$12:F437)-SUM($G$12:G437))</f>
        <v/>
      </c>
    </row>
    <row r="438">
      <c r="A438" s="19" t="n"/>
      <c r="B438" s="6" t="n"/>
      <c r="C438" s="6" t="n"/>
      <c r="D438" s="6" t="n"/>
      <c r="E438" s="6" t="n"/>
      <c r="F438" s="10" t="n"/>
      <c r="G438" s="10" t="n"/>
      <c r="H438" s="20">
        <f>IF(N(F438)+N(G438)=0,"",ROUND((N(F438)+N(G438))*IF(E438="21%",21,IF(E438="9%",9,0))/(100+IF(E438="21%",21,IF(E438="9%",9,0))),2))</f>
        <v/>
      </c>
      <c r="I438" s="20">
        <f>IF(N(F438)+N(G438)=0,"",$B$7+SUM($F$12:F438)-SUM($G$12:G438))</f>
        <v/>
      </c>
    </row>
    <row r="439">
      <c r="A439" s="19" t="n"/>
      <c r="B439" s="6" t="n"/>
      <c r="C439" s="6" t="n"/>
      <c r="D439" s="6" t="n"/>
      <c r="E439" s="6" t="n"/>
      <c r="F439" s="10" t="n"/>
      <c r="G439" s="10" t="n"/>
      <c r="H439" s="20">
        <f>IF(N(F439)+N(G439)=0,"",ROUND((N(F439)+N(G439))*IF(E439="21%",21,IF(E439="9%",9,0))/(100+IF(E439="21%",21,IF(E439="9%",9,0))),2))</f>
        <v/>
      </c>
      <c r="I439" s="20">
        <f>IF(N(F439)+N(G439)=0,"",$B$7+SUM($F$12:F439)-SUM($G$12:G439))</f>
        <v/>
      </c>
    </row>
    <row r="440">
      <c r="A440" s="19" t="n"/>
      <c r="B440" s="6" t="n"/>
      <c r="C440" s="6" t="n"/>
      <c r="D440" s="6" t="n"/>
      <c r="E440" s="6" t="n"/>
      <c r="F440" s="10" t="n"/>
      <c r="G440" s="10" t="n"/>
      <c r="H440" s="20">
        <f>IF(N(F440)+N(G440)=0,"",ROUND((N(F440)+N(G440))*IF(E440="21%",21,IF(E440="9%",9,0))/(100+IF(E440="21%",21,IF(E440="9%",9,0))),2))</f>
        <v/>
      </c>
      <c r="I440" s="20">
        <f>IF(N(F440)+N(G440)=0,"",$B$7+SUM($F$12:F440)-SUM($G$12:G440))</f>
        <v/>
      </c>
    </row>
    <row r="441">
      <c r="A441" s="19" t="n"/>
      <c r="B441" s="6" t="n"/>
      <c r="C441" s="6" t="n"/>
      <c r="D441" s="6" t="n"/>
      <c r="E441" s="6" t="n"/>
      <c r="F441" s="10" t="n"/>
      <c r="G441" s="10" t="n"/>
      <c r="H441" s="20">
        <f>IF(N(F441)+N(G441)=0,"",ROUND((N(F441)+N(G441))*IF(E441="21%",21,IF(E441="9%",9,0))/(100+IF(E441="21%",21,IF(E441="9%",9,0))),2))</f>
        <v/>
      </c>
      <c r="I441" s="20">
        <f>IF(N(F441)+N(G441)=0,"",$B$7+SUM($F$12:F441)-SUM($G$12:G441))</f>
        <v/>
      </c>
    </row>
    <row r="442">
      <c r="A442" s="19" t="n"/>
      <c r="B442" s="6" t="n"/>
      <c r="C442" s="6" t="n"/>
      <c r="D442" s="6" t="n"/>
      <c r="E442" s="6" t="n"/>
      <c r="F442" s="10" t="n"/>
      <c r="G442" s="10" t="n"/>
      <c r="H442" s="20">
        <f>IF(N(F442)+N(G442)=0,"",ROUND((N(F442)+N(G442))*IF(E442="21%",21,IF(E442="9%",9,0))/(100+IF(E442="21%",21,IF(E442="9%",9,0))),2))</f>
        <v/>
      </c>
      <c r="I442" s="20">
        <f>IF(N(F442)+N(G442)=0,"",$B$7+SUM($F$12:F442)-SUM($G$12:G442))</f>
        <v/>
      </c>
    </row>
    <row r="443">
      <c r="A443" s="19" t="n"/>
      <c r="B443" s="6" t="n"/>
      <c r="C443" s="6" t="n"/>
      <c r="D443" s="6" t="n"/>
      <c r="E443" s="6" t="n"/>
      <c r="F443" s="10" t="n"/>
      <c r="G443" s="10" t="n"/>
      <c r="H443" s="20">
        <f>IF(N(F443)+N(G443)=0,"",ROUND((N(F443)+N(G443))*IF(E443="21%",21,IF(E443="9%",9,0))/(100+IF(E443="21%",21,IF(E443="9%",9,0))),2))</f>
        <v/>
      </c>
      <c r="I443" s="20">
        <f>IF(N(F443)+N(G443)=0,"",$B$7+SUM($F$12:F443)-SUM($G$12:G443))</f>
        <v/>
      </c>
    </row>
    <row r="444">
      <c r="A444" s="19" t="n"/>
      <c r="B444" s="6" t="n"/>
      <c r="C444" s="6" t="n"/>
      <c r="D444" s="6" t="n"/>
      <c r="E444" s="6" t="n"/>
      <c r="F444" s="10" t="n"/>
      <c r="G444" s="10" t="n"/>
      <c r="H444" s="20">
        <f>IF(N(F444)+N(G444)=0,"",ROUND((N(F444)+N(G444))*IF(E444="21%",21,IF(E444="9%",9,0))/(100+IF(E444="21%",21,IF(E444="9%",9,0))),2))</f>
        <v/>
      </c>
      <c r="I444" s="20">
        <f>IF(N(F444)+N(G444)=0,"",$B$7+SUM($F$12:F444)-SUM($G$12:G444))</f>
        <v/>
      </c>
    </row>
    <row r="445">
      <c r="A445" s="19" t="n"/>
      <c r="B445" s="6" t="n"/>
      <c r="C445" s="6" t="n"/>
      <c r="D445" s="6" t="n"/>
      <c r="E445" s="6" t="n"/>
      <c r="F445" s="10" t="n"/>
      <c r="G445" s="10" t="n"/>
      <c r="H445" s="20">
        <f>IF(N(F445)+N(G445)=0,"",ROUND((N(F445)+N(G445))*IF(E445="21%",21,IF(E445="9%",9,0))/(100+IF(E445="21%",21,IF(E445="9%",9,0))),2))</f>
        <v/>
      </c>
      <c r="I445" s="20">
        <f>IF(N(F445)+N(G445)=0,"",$B$7+SUM($F$12:F445)-SUM($G$12:G445))</f>
        <v/>
      </c>
    </row>
    <row r="446">
      <c r="A446" s="19" t="n"/>
      <c r="B446" s="6" t="n"/>
      <c r="C446" s="6" t="n"/>
      <c r="D446" s="6" t="n"/>
      <c r="E446" s="6" t="n"/>
      <c r="F446" s="10" t="n"/>
      <c r="G446" s="10" t="n"/>
      <c r="H446" s="20">
        <f>IF(N(F446)+N(G446)=0,"",ROUND((N(F446)+N(G446))*IF(E446="21%",21,IF(E446="9%",9,0))/(100+IF(E446="21%",21,IF(E446="9%",9,0))),2))</f>
        <v/>
      </c>
      <c r="I446" s="20">
        <f>IF(N(F446)+N(G446)=0,"",$B$7+SUM($F$12:F446)-SUM($G$12:G446))</f>
        <v/>
      </c>
    </row>
    <row r="447">
      <c r="A447" s="19" t="n"/>
      <c r="B447" s="6" t="n"/>
      <c r="C447" s="6" t="n"/>
      <c r="D447" s="6" t="n"/>
      <c r="E447" s="6" t="n"/>
      <c r="F447" s="10" t="n"/>
      <c r="G447" s="10" t="n"/>
      <c r="H447" s="20">
        <f>IF(N(F447)+N(G447)=0,"",ROUND((N(F447)+N(G447))*IF(E447="21%",21,IF(E447="9%",9,0))/(100+IF(E447="21%",21,IF(E447="9%",9,0))),2))</f>
        <v/>
      </c>
      <c r="I447" s="20">
        <f>IF(N(F447)+N(G447)=0,"",$B$7+SUM($F$12:F447)-SUM($G$12:G447))</f>
        <v/>
      </c>
    </row>
    <row r="448">
      <c r="A448" s="19" t="n"/>
      <c r="B448" s="6" t="n"/>
      <c r="C448" s="6" t="n"/>
      <c r="D448" s="6" t="n"/>
      <c r="E448" s="6" t="n"/>
      <c r="F448" s="10" t="n"/>
      <c r="G448" s="10" t="n"/>
      <c r="H448" s="20">
        <f>IF(N(F448)+N(G448)=0,"",ROUND((N(F448)+N(G448))*IF(E448="21%",21,IF(E448="9%",9,0))/(100+IF(E448="21%",21,IF(E448="9%",9,0))),2))</f>
        <v/>
      </c>
      <c r="I448" s="20">
        <f>IF(N(F448)+N(G448)=0,"",$B$7+SUM($F$12:F448)-SUM($G$12:G448))</f>
        <v/>
      </c>
    </row>
    <row r="449">
      <c r="A449" s="19" t="n"/>
      <c r="B449" s="6" t="n"/>
      <c r="C449" s="6" t="n"/>
      <c r="D449" s="6" t="n"/>
      <c r="E449" s="6" t="n"/>
      <c r="F449" s="10" t="n"/>
      <c r="G449" s="10" t="n"/>
      <c r="H449" s="20">
        <f>IF(N(F449)+N(G449)=0,"",ROUND((N(F449)+N(G449))*IF(E449="21%",21,IF(E449="9%",9,0))/(100+IF(E449="21%",21,IF(E449="9%",9,0))),2))</f>
        <v/>
      </c>
      <c r="I449" s="20">
        <f>IF(N(F449)+N(G449)=0,"",$B$7+SUM($F$12:F449)-SUM($G$12:G449))</f>
        <v/>
      </c>
    </row>
    <row r="450">
      <c r="A450" s="19" t="n"/>
      <c r="B450" s="6" t="n"/>
      <c r="C450" s="6" t="n"/>
      <c r="D450" s="6" t="n"/>
      <c r="E450" s="6" t="n"/>
      <c r="F450" s="10" t="n"/>
      <c r="G450" s="10" t="n"/>
      <c r="H450" s="20">
        <f>IF(N(F450)+N(G450)=0,"",ROUND((N(F450)+N(G450))*IF(E450="21%",21,IF(E450="9%",9,0))/(100+IF(E450="21%",21,IF(E450="9%",9,0))),2))</f>
        <v/>
      </c>
      <c r="I450" s="20">
        <f>IF(N(F450)+N(G450)=0,"",$B$7+SUM($F$12:F450)-SUM($G$12:G450))</f>
        <v/>
      </c>
    </row>
    <row r="451">
      <c r="A451" s="19" t="n"/>
      <c r="B451" s="6" t="n"/>
      <c r="C451" s="6" t="n"/>
      <c r="D451" s="6" t="n"/>
      <c r="E451" s="6" t="n"/>
      <c r="F451" s="10" t="n"/>
      <c r="G451" s="10" t="n"/>
      <c r="H451" s="20">
        <f>IF(N(F451)+N(G451)=0,"",ROUND((N(F451)+N(G451))*IF(E451="21%",21,IF(E451="9%",9,0))/(100+IF(E451="21%",21,IF(E451="9%",9,0))),2))</f>
        <v/>
      </c>
      <c r="I451" s="20">
        <f>IF(N(F451)+N(G451)=0,"",$B$7+SUM($F$12:F451)-SUM($G$12:G451))</f>
        <v/>
      </c>
    </row>
    <row r="452">
      <c r="A452" s="19" t="n"/>
      <c r="B452" s="6" t="n"/>
      <c r="C452" s="6" t="n"/>
      <c r="D452" s="6" t="n"/>
      <c r="E452" s="6" t="n"/>
      <c r="F452" s="10" t="n"/>
      <c r="G452" s="10" t="n"/>
      <c r="H452" s="20">
        <f>IF(N(F452)+N(G452)=0,"",ROUND((N(F452)+N(G452))*IF(E452="21%",21,IF(E452="9%",9,0))/(100+IF(E452="21%",21,IF(E452="9%",9,0))),2))</f>
        <v/>
      </c>
      <c r="I452" s="20">
        <f>IF(N(F452)+N(G452)=0,"",$B$7+SUM($F$12:F452)-SUM($G$12:G452))</f>
        <v/>
      </c>
    </row>
    <row r="453">
      <c r="A453" s="19" t="n"/>
      <c r="B453" s="6" t="n"/>
      <c r="C453" s="6" t="n"/>
      <c r="D453" s="6" t="n"/>
      <c r="E453" s="6" t="n"/>
      <c r="F453" s="10" t="n"/>
      <c r="G453" s="10" t="n"/>
      <c r="H453" s="20">
        <f>IF(N(F453)+N(G453)=0,"",ROUND((N(F453)+N(G453))*IF(E453="21%",21,IF(E453="9%",9,0))/(100+IF(E453="21%",21,IF(E453="9%",9,0))),2))</f>
        <v/>
      </c>
      <c r="I453" s="20">
        <f>IF(N(F453)+N(G453)=0,"",$B$7+SUM($F$12:F453)-SUM($G$12:G453))</f>
        <v/>
      </c>
    </row>
    <row r="454">
      <c r="A454" s="19" t="n"/>
      <c r="B454" s="6" t="n"/>
      <c r="C454" s="6" t="n"/>
      <c r="D454" s="6" t="n"/>
      <c r="E454" s="6" t="n"/>
      <c r="F454" s="10" t="n"/>
      <c r="G454" s="10" t="n"/>
      <c r="H454" s="20">
        <f>IF(N(F454)+N(G454)=0,"",ROUND((N(F454)+N(G454))*IF(E454="21%",21,IF(E454="9%",9,0))/(100+IF(E454="21%",21,IF(E454="9%",9,0))),2))</f>
        <v/>
      </c>
      <c r="I454" s="20">
        <f>IF(N(F454)+N(G454)=0,"",$B$7+SUM($F$12:F454)-SUM($G$12:G454))</f>
        <v/>
      </c>
    </row>
    <row r="455">
      <c r="A455" s="19" t="n"/>
      <c r="B455" s="6" t="n"/>
      <c r="C455" s="6" t="n"/>
      <c r="D455" s="6" t="n"/>
      <c r="E455" s="6" t="n"/>
      <c r="F455" s="10" t="n"/>
      <c r="G455" s="10" t="n"/>
      <c r="H455" s="20">
        <f>IF(N(F455)+N(G455)=0,"",ROUND((N(F455)+N(G455))*IF(E455="21%",21,IF(E455="9%",9,0))/(100+IF(E455="21%",21,IF(E455="9%",9,0))),2))</f>
        <v/>
      </c>
      <c r="I455" s="20">
        <f>IF(N(F455)+N(G455)=0,"",$B$7+SUM($F$12:F455)-SUM($G$12:G455))</f>
        <v/>
      </c>
    </row>
    <row r="456">
      <c r="A456" s="19" t="n"/>
      <c r="B456" s="6" t="n"/>
      <c r="C456" s="6" t="n"/>
      <c r="D456" s="6" t="n"/>
      <c r="E456" s="6" t="n"/>
      <c r="F456" s="10" t="n"/>
      <c r="G456" s="10" t="n"/>
      <c r="H456" s="20">
        <f>IF(N(F456)+N(G456)=0,"",ROUND((N(F456)+N(G456))*IF(E456="21%",21,IF(E456="9%",9,0))/(100+IF(E456="21%",21,IF(E456="9%",9,0))),2))</f>
        <v/>
      </c>
      <c r="I456" s="20">
        <f>IF(N(F456)+N(G456)=0,"",$B$7+SUM($F$12:F456)-SUM($G$12:G456))</f>
        <v/>
      </c>
    </row>
    <row r="457">
      <c r="A457" s="19" t="n"/>
      <c r="B457" s="6" t="n"/>
      <c r="C457" s="6" t="n"/>
      <c r="D457" s="6" t="n"/>
      <c r="E457" s="6" t="n"/>
      <c r="F457" s="10" t="n"/>
      <c r="G457" s="10" t="n"/>
      <c r="H457" s="20">
        <f>IF(N(F457)+N(G457)=0,"",ROUND((N(F457)+N(G457))*IF(E457="21%",21,IF(E457="9%",9,0))/(100+IF(E457="21%",21,IF(E457="9%",9,0))),2))</f>
        <v/>
      </c>
      <c r="I457" s="20">
        <f>IF(N(F457)+N(G457)=0,"",$B$7+SUM($F$12:F457)-SUM($G$12:G457))</f>
        <v/>
      </c>
    </row>
    <row r="458">
      <c r="A458" s="19" t="n"/>
      <c r="B458" s="6" t="n"/>
      <c r="C458" s="6" t="n"/>
      <c r="D458" s="6" t="n"/>
      <c r="E458" s="6" t="n"/>
      <c r="F458" s="10" t="n"/>
      <c r="G458" s="10" t="n"/>
      <c r="H458" s="20">
        <f>IF(N(F458)+N(G458)=0,"",ROUND((N(F458)+N(G458))*IF(E458="21%",21,IF(E458="9%",9,0))/(100+IF(E458="21%",21,IF(E458="9%",9,0))),2))</f>
        <v/>
      </c>
      <c r="I458" s="20">
        <f>IF(N(F458)+N(G458)=0,"",$B$7+SUM($F$12:F458)-SUM($G$12:G458))</f>
        <v/>
      </c>
    </row>
    <row r="459">
      <c r="A459" s="19" t="n"/>
      <c r="B459" s="6" t="n"/>
      <c r="C459" s="6" t="n"/>
      <c r="D459" s="6" t="n"/>
      <c r="E459" s="6" t="n"/>
      <c r="F459" s="10" t="n"/>
      <c r="G459" s="10" t="n"/>
      <c r="H459" s="20">
        <f>IF(N(F459)+N(G459)=0,"",ROUND((N(F459)+N(G459))*IF(E459="21%",21,IF(E459="9%",9,0))/(100+IF(E459="21%",21,IF(E459="9%",9,0))),2))</f>
        <v/>
      </c>
      <c r="I459" s="20">
        <f>IF(N(F459)+N(G459)=0,"",$B$7+SUM($F$12:F459)-SUM($G$12:G459))</f>
        <v/>
      </c>
    </row>
    <row r="460">
      <c r="A460" s="19" t="n"/>
      <c r="B460" s="6" t="n"/>
      <c r="C460" s="6" t="n"/>
      <c r="D460" s="6" t="n"/>
      <c r="E460" s="6" t="n"/>
      <c r="F460" s="10" t="n"/>
      <c r="G460" s="10" t="n"/>
      <c r="H460" s="20">
        <f>IF(N(F460)+N(G460)=0,"",ROUND((N(F460)+N(G460))*IF(E460="21%",21,IF(E460="9%",9,0))/(100+IF(E460="21%",21,IF(E460="9%",9,0))),2))</f>
        <v/>
      </c>
      <c r="I460" s="20">
        <f>IF(N(F460)+N(G460)=0,"",$B$7+SUM($F$12:F460)-SUM($G$12:G460))</f>
        <v/>
      </c>
    </row>
    <row r="461">
      <c r="A461" s="19" t="n"/>
      <c r="B461" s="6" t="n"/>
      <c r="C461" s="6" t="n"/>
      <c r="D461" s="6" t="n"/>
      <c r="E461" s="6" t="n"/>
      <c r="F461" s="10" t="n"/>
      <c r="G461" s="10" t="n"/>
      <c r="H461" s="20">
        <f>IF(N(F461)+N(G461)=0,"",ROUND((N(F461)+N(G461))*IF(E461="21%",21,IF(E461="9%",9,0))/(100+IF(E461="21%",21,IF(E461="9%",9,0))),2))</f>
        <v/>
      </c>
      <c r="I461" s="20">
        <f>IF(N(F461)+N(G461)=0,"",$B$7+SUM($F$12:F461)-SUM($G$12:G461))</f>
        <v/>
      </c>
    </row>
    <row r="462">
      <c r="A462" s="19" t="n"/>
      <c r="B462" s="6" t="n"/>
      <c r="C462" s="6" t="n"/>
      <c r="D462" s="6" t="n"/>
      <c r="E462" s="6" t="n"/>
      <c r="F462" s="10" t="n"/>
      <c r="G462" s="10" t="n"/>
      <c r="H462" s="20">
        <f>IF(N(F462)+N(G462)=0,"",ROUND((N(F462)+N(G462))*IF(E462="21%",21,IF(E462="9%",9,0))/(100+IF(E462="21%",21,IF(E462="9%",9,0))),2))</f>
        <v/>
      </c>
      <c r="I462" s="20">
        <f>IF(N(F462)+N(G462)=0,"",$B$7+SUM($F$12:F462)-SUM($G$12:G462))</f>
        <v/>
      </c>
    </row>
    <row r="463">
      <c r="A463" s="19" t="n"/>
      <c r="B463" s="6" t="n"/>
      <c r="C463" s="6" t="n"/>
      <c r="D463" s="6" t="n"/>
      <c r="E463" s="6" t="n"/>
      <c r="F463" s="10" t="n"/>
      <c r="G463" s="10" t="n"/>
      <c r="H463" s="20">
        <f>IF(N(F463)+N(G463)=0,"",ROUND((N(F463)+N(G463))*IF(E463="21%",21,IF(E463="9%",9,0))/(100+IF(E463="21%",21,IF(E463="9%",9,0))),2))</f>
        <v/>
      </c>
      <c r="I463" s="20">
        <f>IF(N(F463)+N(G463)=0,"",$B$7+SUM($F$12:F463)-SUM($G$12:G463))</f>
        <v/>
      </c>
    </row>
    <row r="464">
      <c r="A464" s="19" t="n"/>
      <c r="B464" s="6" t="n"/>
      <c r="C464" s="6" t="n"/>
      <c r="D464" s="6" t="n"/>
      <c r="E464" s="6" t="n"/>
      <c r="F464" s="10" t="n"/>
      <c r="G464" s="10" t="n"/>
      <c r="H464" s="20">
        <f>IF(N(F464)+N(G464)=0,"",ROUND((N(F464)+N(G464))*IF(E464="21%",21,IF(E464="9%",9,0))/(100+IF(E464="21%",21,IF(E464="9%",9,0))),2))</f>
        <v/>
      </c>
      <c r="I464" s="20">
        <f>IF(N(F464)+N(G464)=0,"",$B$7+SUM($F$12:F464)-SUM($G$12:G464))</f>
        <v/>
      </c>
    </row>
    <row r="465">
      <c r="A465" s="19" t="n"/>
      <c r="B465" s="6" t="n"/>
      <c r="C465" s="6" t="n"/>
      <c r="D465" s="6" t="n"/>
      <c r="E465" s="6" t="n"/>
      <c r="F465" s="10" t="n"/>
      <c r="G465" s="10" t="n"/>
      <c r="H465" s="20">
        <f>IF(N(F465)+N(G465)=0,"",ROUND((N(F465)+N(G465))*IF(E465="21%",21,IF(E465="9%",9,0))/(100+IF(E465="21%",21,IF(E465="9%",9,0))),2))</f>
        <v/>
      </c>
      <c r="I465" s="20">
        <f>IF(N(F465)+N(G465)=0,"",$B$7+SUM($F$12:F465)-SUM($G$12:G465))</f>
        <v/>
      </c>
    </row>
    <row r="466">
      <c r="A466" s="19" t="n"/>
      <c r="B466" s="6" t="n"/>
      <c r="C466" s="6" t="n"/>
      <c r="D466" s="6" t="n"/>
      <c r="E466" s="6" t="n"/>
      <c r="F466" s="10" t="n"/>
      <c r="G466" s="10" t="n"/>
      <c r="H466" s="20">
        <f>IF(N(F466)+N(G466)=0,"",ROUND((N(F466)+N(G466))*IF(E466="21%",21,IF(E466="9%",9,0))/(100+IF(E466="21%",21,IF(E466="9%",9,0))),2))</f>
        <v/>
      </c>
      <c r="I466" s="20">
        <f>IF(N(F466)+N(G466)=0,"",$B$7+SUM($F$12:F466)-SUM($G$12:G466))</f>
        <v/>
      </c>
    </row>
    <row r="467">
      <c r="A467" s="19" t="n"/>
      <c r="B467" s="6" t="n"/>
      <c r="C467" s="6" t="n"/>
      <c r="D467" s="6" t="n"/>
      <c r="E467" s="6" t="n"/>
      <c r="F467" s="10" t="n"/>
      <c r="G467" s="10" t="n"/>
      <c r="H467" s="20">
        <f>IF(N(F467)+N(G467)=0,"",ROUND((N(F467)+N(G467))*IF(E467="21%",21,IF(E467="9%",9,0))/(100+IF(E467="21%",21,IF(E467="9%",9,0))),2))</f>
        <v/>
      </c>
      <c r="I467" s="20">
        <f>IF(N(F467)+N(G467)=0,"",$B$7+SUM($F$12:F467)-SUM($G$12:G467))</f>
        <v/>
      </c>
    </row>
    <row r="468">
      <c r="A468" s="19" t="n"/>
      <c r="B468" s="6" t="n"/>
      <c r="C468" s="6" t="n"/>
      <c r="D468" s="6" t="n"/>
      <c r="E468" s="6" t="n"/>
      <c r="F468" s="10" t="n"/>
      <c r="G468" s="10" t="n"/>
      <c r="H468" s="20">
        <f>IF(N(F468)+N(G468)=0,"",ROUND((N(F468)+N(G468))*IF(E468="21%",21,IF(E468="9%",9,0))/(100+IF(E468="21%",21,IF(E468="9%",9,0))),2))</f>
        <v/>
      </c>
      <c r="I468" s="20">
        <f>IF(N(F468)+N(G468)=0,"",$B$7+SUM($F$12:F468)-SUM($G$12:G468))</f>
        <v/>
      </c>
    </row>
    <row r="469">
      <c r="A469" s="19" t="n"/>
      <c r="B469" s="6" t="n"/>
      <c r="C469" s="6" t="n"/>
      <c r="D469" s="6" t="n"/>
      <c r="E469" s="6" t="n"/>
      <c r="F469" s="10" t="n"/>
      <c r="G469" s="10" t="n"/>
      <c r="H469" s="20">
        <f>IF(N(F469)+N(G469)=0,"",ROUND((N(F469)+N(G469))*IF(E469="21%",21,IF(E469="9%",9,0))/(100+IF(E469="21%",21,IF(E469="9%",9,0))),2))</f>
        <v/>
      </c>
      <c r="I469" s="20">
        <f>IF(N(F469)+N(G469)=0,"",$B$7+SUM($F$12:F469)-SUM($G$12:G469))</f>
        <v/>
      </c>
    </row>
    <row r="470">
      <c r="A470" s="19" t="n"/>
      <c r="B470" s="6" t="n"/>
      <c r="C470" s="6" t="n"/>
      <c r="D470" s="6" t="n"/>
      <c r="E470" s="6" t="n"/>
      <c r="F470" s="10" t="n"/>
      <c r="G470" s="10" t="n"/>
      <c r="H470" s="20">
        <f>IF(N(F470)+N(G470)=0,"",ROUND((N(F470)+N(G470))*IF(E470="21%",21,IF(E470="9%",9,0))/(100+IF(E470="21%",21,IF(E470="9%",9,0))),2))</f>
        <v/>
      </c>
      <c r="I470" s="20">
        <f>IF(N(F470)+N(G470)=0,"",$B$7+SUM($F$12:F470)-SUM($G$12:G470))</f>
        <v/>
      </c>
    </row>
    <row r="471">
      <c r="A471" s="19" t="n"/>
      <c r="B471" s="6" t="n"/>
      <c r="C471" s="6" t="n"/>
      <c r="D471" s="6" t="n"/>
      <c r="E471" s="6" t="n"/>
      <c r="F471" s="10" t="n"/>
      <c r="G471" s="10" t="n"/>
      <c r="H471" s="20">
        <f>IF(N(F471)+N(G471)=0,"",ROUND((N(F471)+N(G471))*IF(E471="21%",21,IF(E471="9%",9,0))/(100+IF(E471="21%",21,IF(E471="9%",9,0))),2))</f>
        <v/>
      </c>
      <c r="I471" s="20">
        <f>IF(N(F471)+N(G471)=0,"",$B$7+SUM($F$12:F471)-SUM($G$12:G471))</f>
        <v/>
      </c>
    </row>
    <row r="472">
      <c r="A472" s="19" t="n"/>
      <c r="B472" s="6" t="n"/>
      <c r="C472" s="6" t="n"/>
      <c r="D472" s="6" t="n"/>
      <c r="E472" s="6" t="n"/>
      <c r="F472" s="10" t="n"/>
      <c r="G472" s="10" t="n"/>
      <c r="H472" s="20">
        <f>IF(N(F472)+N(G472)=0,"",ROUND((N(F472)+N(G472))*IF(E472="21%",21,IF(E472="9%",9,0))/(100+IF(E472="21%",21,IF(E472="9%",9,0))),2))</f>
        <v/>
      </c>
      <c r="I472" s="20">
        <f>IF(N(F472)+N(G472)=0,"",$B$7+SUM($F$12:F472)-SUM($G$12:G472))</f>
        <v/>
      </c>
    </row>
    <row r="473">
      <c r="A473" s="19" t="n"/>
      <c r="B473" s="6" t="n"/>
      <c r="C473" s="6" t="n"/>
      <c r="D473" s="6" t="n"/>
      <c r="E473" s="6" t="n"/>
      <c r="F473" s="10" t="n"/>
      <c r="G473" s="10" t="n"/>
      <c r="H473" s="20">
        <f>IF(N(F473)+N(G473)=0,"",ROUND((N(F473)+N(G473))*IF(E473="21%",21,IF(E473="9%",9,0))/(100+IF(E473="21%",21,IF(E473="9%",9,0))),2))</f>
        <v/>
      </c>
      <c r="I473" s="20">
        <f>IF(N(F473)+N(G473)=0,"",$B$7+SUM($F$12:F473)-SUM($G$12:G473))</f>
        <v/>
      </c>
    </row>
    <row r="474">
      <c r="A474" s="19" t="n"/>
      <c r="B474" s="6" t="n"/>
      <c r="C474" s="6" t="n"/>
      <c r="D474" s="6" t="n"/>
      <c r="E474" s="6" t="n"/>
      <c r="F474" s="10" t="n"/>
      <c r="G474" s="10" t="n"/>
      <c r="H474" s="20">
        <f>IF(N(F474)+N(G474)=0,"",ROUND((N(F474)+N(G474))*IF(E474="21%",21,IF(E474="9%",9,0))/(100+IF(E474="21%",21,IF(E474="9%",9,0))),2))</f>
        <v/>
      </c>
      <c r="I474" s="20">
        <f>IF(N(F474)+N(G474)=0,"",$B$7+SUM($F$12:F474)-SUM($G$12:G474))</f>
        <v/>
      </c>
    </row>
    <row r="475">
      <c r="A475" s="19" t="n"/>
      <c r="B475" s="6" t="n"/>
      <c r="C475" s="6" t="n"/>
      <c r="D475" s="6" t="n"/>
      <c r="E475" s="6" t="n"/>
      <c r="F475" s="10" t="n"/>
      <c r="G475" s="10" t="n"/>
      <c r="H475" s="20">
        <f>IF(N(F475)+N(G475)=0,"",ROUND((N(F475)+N(G475))*IF(E475="21%",21,IF(E475="9%",9,0))/(100+IF(E475="21%",21,IF(E475="9%",9,0))),2))</f>
        <v/>
      </c>
      <c r="I475" s="20">
        <f>IF(N(F475)+N(G475)=0,"",$B$7+SUM($F$12:F475)-SUM($G$12:G475))</f>
        <v/>
      </c>
    </row>
    <row r="476">
      <c r="A476" s="19" t="n"/>
      <c r="B476" s="6" t="n"/>
      <c r="C476" s="6" t="n"/>
      <c r="D476" s="6" t="n"/>
      <c r="E476" s="6" t="n"/>
      <c r="F476" s="10" t="n"/>
      <c r="G476" s="10" t="n"/>
      <c r="H476" s="20">
        <f>IF(N(F476)+N(G476)=0,"",ROUND((N(F476)+N(G476))*IF(E476="21%",21,IF(E476="9%",9,0))/(100+IF(E476="21%",21,IF(E476="9%",9,0))),2))</f>
        <v/>
      </c>
      <c r="I476" s="20">
        <f>IF(N(F476)+N(G476)=0,"",$B$7+SUM($F$12:F476)-SUM($G$12:G476))</f>
        <v/>
      </c>
    </row>
    <row r="477">
      <c r="A477" s="19" t="n"/>
      <c r="B477" s="6" t="n"/>
      <c r="C477" s="6" t="n"/>
      <c r="D477" s="6" t="n"/>
      <c r="E477" s="6" t="n"/>
      <c r="F477" s="10" t="n"/>
      <c r="G477" s="10" t="n"/>
      <c r="H477" s="20">
        <f>IF(N(F477)+N(G477)=0,"",ROUND((N(F477)+N(G477))*IF(E477="21%",21,IF(E477="9%",9,0))/(100+IF(E477="21%",21,IF(E477="9%",9,0))),2))</f>
        <v/>
      </c>
      <c r="I477" s="20">
        <f>IF(N(F477)+N(G477)=0,"",$B$7+SUM($F$12:F477)-SUM($G$12:G477))</f>
        <v/>
      </c>
    </row>
    <row r="478">
      <c r="A478" s="19" t="n"/>
      <c r="B478" s="6" t="n"/>
      <c r="C478" s="6" t="n"/>
      <c r="D478" s="6" t="n"/>
      <c r="E478" s="6" t="n"/>
      <c r="F478" s="10" t="n"/>
      <c r="G478" s="10" t="n"/>
      <c r="H478" s="20">
        <f>IF(N(F478)+N(G478)=0,"",ROUND((N(F478)+N(G478))*IF(E478="21%",21,IF(E478="9%",9,0))/(100+IF(E478="21%",21,IF(E478="9%",9,0))),2))</f>
        <v/>
      </c>
      <c r="I478" s="20">
        <f>IF(N(F478)+N(G478)=0,"",$B$7+SUM($F$12:F478)-SUM($G$12:G478))</f>
        <v/>
      </c>
    </row>
    <row r="479">
      <c r="A479" s="19" t="n"/>
      <c r="B479" s="6" t="n"/>
      <c r="C479" s="6" t="n"/>
      <c r="D479" s="6" t="n"/>
      <c r="E479" s="6" t="n"/>
      <c r="F479" s="10" t="n"/>
      <c r="G479" s="10" t="n"/>
      <c r="H479" s="20">
        <f>IF(N(F479)+N(G479)=0,"",ROUND((N(F479)+N(G479))*IF(E479="21%",21,IF(E479="9%",9,0))/(100+IF(E479="21%",21,IF(E479="9%",9,0))),2))</f>
        <v/>
      </c>
      <c r="I479" s="20">
        <f>IF(N(F479)+N(G479)=0,"",$B$7+SUM($F$12:F479)-SUM($G$12:G479))</f>
        <v/>
      </c>
    </row>
    <row r="480">
      <c r="A480" s="19" t="n"/>
      <c r="B480" s="6" t="n"/>
      <c r="C480" s="6" t="n"/>
      <c r="D480" s="6" t="n"/>
      <c r="E480" s="6" t="n"/>
      <c r="F480" s="10" t="n"/>
      <c r="G480" s="10" t="n"/>
      <c r="H480" s="20">
        <f>IF(N(F480)+N(G480)=0,"",ROUND((N(F480)+N(G480))*IF(E480="21%",21,IF(E480="9%",9,0))/(100+IF(E480="21%",21,IF(E480="9%",9,0))),2))</f>
        <v/>
      </c>
      <c r="I480" s="20">
        <f>IF(N(F480)+N(G480)=0,"",$B$7+SUM($F$12:F480)-SUM($G$12:G480))</f>
        <v/>
      </c>
    </row>
    <row r="481">
      <c r="A481" s="19" t="n"/>
      <c r="B481" s="6" t="n"/>
      <c r="C481" s="6" t="n"/>
      <c r="D481" s="6" t="n"/>
      <c r="E481" s="6" t="n"/>
      <c r="F481" s="10" t="n"/>
      <c r="G481" s="10" t="n"/>
      <c r="H481" s="20">
        <f>IF(N(F481)+N(G481)=0,"",ROUND((N(F481)+N(G481))*IF(E481="21%",21,IF(E481="9%",9,0))/(100+IF(E481="21%",21,IF(E481="9%",9,0))),2))</f>
        <v/>
      </c>
      <c r="I481" s="20">
        <f>IF(N(F481)+N(G481)=0,"",$B$7+SUM($F$12:F481)-SUM($G$12:G481))</f>
        <v/>
      </c>
    </row>
    <row r="482">
      <c r="A482" s="19" t="n"/>
      <c r="B482" s="6" t="n"/>
      <c r="C482" s="6" t="n"/>
      <c r="D482" s="6" t="n"/>
      <c r="E482" s="6" t="n"/>
      <c r="F482" s="10" t="n"/>
      <c r="G482" s="10" t="n"/>
      <c r="H482" s="20">
        <f>IF(N(F482)+N(G482)=0,"",ROUND((N(F482)+N(G482))*IF(E482="21%",21,IF(E482="9%",9,0))/(100+IF(E482="21%",21,IF(E482="9%",9,0))),2))</f>
        <v/>
      </c>
      <c r="I482" s="20">
        <f>IF(N(F482)+N(G482)=0,"",$B$7+SUM($F$12:F482)-SUM($G$12:G482))</f>
        <v/>
      </c>
    </row>
    <row r="483">
      <c r="A483" s="19" t="n"/>
      <c r="B483" s="6" t="n"/>
      <c r="C483" s="6" t="n"/>
      <c r="D483" s="6" t="n"/>
      <c r="E483" s="6" t="n"/>
      <c r="F483" s="10" t="n"/>
      <c r="G483" s="10" t="n"/>
      <c r="H483" s="20">
        <f>IF(N(F483)+N(G483)=0,"",ROUND((N(F483)+N(G483))*IF(E483="21%",21,IF(E483="9%",9,0))/(100+IF(E483="21%",21,IF(E483="9%",9,0))),2))</f>
        <v/>
      </c>
      <c r="I483" s="20">
        <f>IF(N(F483)+N(G483)=0,"",$B$7+SUM($F$12:F483)-SUM($G$12:G483))</f>
        <v/>
      </c>
    </row>
    <row r="484">
      <c r="A484" s="19" t="n"/>
      <c r="B484" s="6" t="n"/>
      <c r="C484" s="6" t="n"/>
      <c r="D484" s="6" t="n"/>
      <c r="E484" s="6" t="n"/>
      <c r="F484" s="10" t="n"/>
      <c r="G484" s="10" t="n"/>
      <c r="H484" s="20">
        <f>IF(N(F484)+N(G484)=0,"",ROUND((N(F484)+N(G484))*IF(E484="21%",21,IF(E484="9%",9,0))/(100+IF(E484="21%",21,IF(E484="9%",9,0))),2))</f>
        <v/>
      </c>
      <c r="I484" s="20">
        <f>IF(N(F484)+N(G484)=0,"",$B$7+SUM($F$12:F484)-SUM($G$12:G484))</f>
        <v/>
      </c>
    </row>
    <row r="485">
      <c r="A485" s="19" t="n"/>
      <c r="B485" s="6" t="n"/>
      <c r="C485" s="6" t="n"/>
      <c r="D485" s="6" t="n"/>
      <c r="E485" s="6" t="n"/>
      <c r="F485" s="10" t="n"/>
      <c r="G485" s="10" t="n"/>
      <c r="H485" s="20">
        <f>IF(N(F485)+N(G485)=0,"",ROUND((N(F485)+N(G485))*IF(E485="21%",21,IF(E485="9%",9,0))/(100+IF(E485="21%",21,IF(E485="9%",9,0))),2))</f>
        <v/>
      </c>
      <c r="I485" s="20">
        <f>IF(N(F485)+N(G485)=0,"",$B$7+SUM($F$12:F485)-SUM($G$12:G485))</f>
        <v/>
      </c>
    </row>
    <row r="486">
      <c r="A486" s="19" t="n"/>
      <c r="B486" s="6" t="n"/>
      <c r="C486" s="6" t="n"/>
      <c r="D486" s="6" t="n"/>
      <c r="E486" s="6" t="n"/>
      <c r="F486" s="10" t="n"/>
      <c r="G486" s="10" t="n"/>
      <c r="H486" s="20">
        <f>IF(N(F486)+N(G486)=0,"",ROUND((N(F486)+N(G486))*IF(E486="21%",21,IF(E486="9%",9,0))/(100+IF(E486="21%",21,IF(E486="9%",9,0))),2))</f>
        <v/>
      </c>
      <c r="I486" s="20">
        <f>IF(N(F486)+N(G486)=0,"",$B$7+SUM($F$12:F486)-SUM($G$12:G486))</f>
        <v/>
      </c>
    </row>
    <row r="487">
      <c r="A487" s="19" t="n"/>
      <c r="B487" s="6" t="n"/>
      <c r="C487" s="6" t="n"/>
      <c r="D487" s="6" t="n"/>
      <c r="E487" s="6" t="n"/>
      <c r="F487" s="10" t="n"/>
      <c r="G487" s="10" t="n"/>
      <c r="H487" s="20">
        <f>IF(N(F487)+N(G487)=0,"",ROUND((N(F487)+N(G487))*IF(E487="21%",21,IF(E487="9%",9,0))/(100+IF(E487="21%",21,IF(E487="9%",9,0))),2))</f>
        <v/>
      </c>
      <c r="I487" s="20">
        <f>IF(N(F487)+N(G487)=0,"",$B$7+SUM($F$12:F487)-SUM($G$12:G487))</f>
        <v/>
      </c>
    </row>
    <row r="488">
      <c r="A488" s="19" t="n"/>
      <c r="B488" s="6" t="n"/>
      <c r="C488" s="6" t="n"/>
      <c r="D488" s="6" t="n"/>
      <c r="E488" s="6" t="n"/>
      <c r="F488" s="10" t="n"/>
      <c r="G488" s="10" t="n"/>
      <c r="H488" s="20">
        <f>IF(N(F488)+N(G488)=0,"",ROUND((N(F488)+N(G488))*IF(E488="21%",21,IF(E488="9%",9,0))/(100+IF(E488="21%",21,IF(E488="9%",9,0))),2))</f>
        <v/>
      </c>
      <c r="I488" s="20">
        <f>IF(N(F488)+N(G488)=0,"",$B$7+SUM($F$12:F488)-SUM($G$12:G488))</f>
        <v/>
      </c>
    </row>
    <row r="489">
      <c r="A489" s="19" t="n"/>
      <c r="B489" s="6" t="n"/>
      <c r="C489" s="6" t="n"/>
      <c r="D489" s="6" t="n"/>
      <c r="E489" s="6" t="n"/>
      <c r="F489" s="10" t="n"/>
      <c r="G489" s="10" t="n"/>
      <c r="H489" s="20">
        <f>IF(N(F489)+N(G489)=0,"",ROUND((N(F489)+N(G489))*IF(E489="21%",21,IF(E489="9%",9,0))/(100+IF(E489="21%",21,IF(E489="9%",9,0))),2))</f>
        <v/>
      </c>
      <c r="I489" s="20">
        <f>IF(N(F489)+N(G489)=0,"",$B$7+SUM($F$12:F489)-SUM($G$12:G489))</f>
        <v/>
      </c>
    </row>
    <row r="490">
      <c r="A490" s="19" t="n"/>
      <c r="B490" s="6" t="n"/>
      <c r="C490" s="6" t="n"/>
      <c r="D490" s="6" t="n"/>
      <c r="E490" s="6" t="n"/>
      <c r="F490" s="10" t="n"/>
      <c r="G490" s="10" t="n"/>
      <c r="H490" s="20">
        <f>IF(N(F490)+N(G490)=0,"",ROUND((N(F490)+N(G490))*IF(E490="21%",21,IF(E490="9%",9,0))/(100+IF(E490="21%",21,IF(E490="9%",9,0))),2))</f>
        <v/>
      </c>
      <c r="I490" s="20">
        <f>IF(N(F490)+N(G490)=0,"",$B$7+SUM($F$12:F490)-SUM($G$12:G490))</f>
        <v/>
      </c>
    </row>
    <row r="491">
      <c r="A491" s="19" t="n"/>
      <c r="B491" s="6" t="n"/>
      <c r="C491" s="6" t="n"/>
      <c r="D491" s="6" t="n"/>
      <c r="E491" s="6" t="n"/>
      <c r="F491" s="10" t="n"/>
      <c r="G491" s="10" t="n"/>
      <c r="H491" s="20">
        <f>IF(N(F491)+N(G491)=0,"",ROUND((N(F491)+N(G491))*IF(E491="21%",21,IF(E491="9%",9,0))/(100+IF(E491="21%",21,IF(E491="9%",9,0))),2))</f>
        <v/>
      </c>
      <c r="I491" s="20">
        <f>IF(N(F491)+N(G491)=0,"",$B$7+SUM($F$12:F491)-SUM($G$12:G491))</f>
        <v/>
      </c>
    </row>
    <row r="492">
      <c r="A492" s="19" t="n"/>
      <c r="B492" s="6" t="n"/>
      <c r="C492" s="6" t="n"/>
      <c r="D492" s="6" t="n"/>
      <c r="E492" s="6" t="n"/>
      <c r="F492" s="10" t="n"/>
      <c r="G492" s="10" t="n"/>
      <c r="H492" s="20">
        <f>IF(N(F492)+N(G492)=0,"",ROUND((N(F492)+N(G492))*IF(E492="21%",21,IF(E492="9%",9,0))/(100+IF(E492="21%",21,IF(E492="9%",9,0))),2))</f>
        <v/>
      </c>
      <c r="I492" s="20">
        <f>IF(N(F492)+N(G492)=0,"",$B$7+SUM($F$12:F492)-SUM($G$12:G492))</f>
        <v/>
      </c>
    </row>
    <row r="493">
      <c r="A493" s="19" t="n"/>
      <c r="B493" s="6" t="n"/>
      <c r="C493" s="6" t="n"/>
      <c r="D493" s="6" t="n"/>
      <c r="E493" s="6" t="n"/>
      <c r="F493" s="10" t="n"/>
      <c r="G493" s="10" t="n"/>
      <c r="H493" s="20">
        <f>IF(N(F493)+N(G493)=0,"",ROUND((N(F493)+N(G493))*IF(E493="21%",21,IF(E493="9%",9,0))/(100+IF(E493="21%",21,IF(E493="9%",9,0))),2))</f>
        <v/>
      </c>
      <c r="I493" s="20">
        <f>IF(N(F493)+N(G493)=0,"",$B$7+SUM($F$12:F493)-SUM($G$12:G493))</f>
        <v/>
      </c>
    </row>
    <row r="494">
      <c r="A494" s="19" t="n"/>
      <c r="B494" s="6" t="n"/>
      <c r="C494" s="6" t="n"/>
      <c r="D494" s="6" t="n"/>
      <c r="E494" s="6" t="n"/>
      <c r="F494" s="10" t="n"/>
      <c r="G494" s="10" t="n"/>
      <c r="H494" s="20">
        <f>IF(N(F494)+N(G494)=0,"",ROUND((N(F494)+N(G494))*IF(E494="21%",21,IF(E494="9%",9,0))/(100+IF(E494="21%",21,IF(E494="9%",9,0))),2))</f>
        <v/>
      </c>
      <c r="I494" s="20">
        <f>IF(N(F494)+N(G494)=0,"",$B$7+SUM($F$12:F494)-SUM($G$12:G494))</f>
        <v/>
      </c>
    </row>
    <row r="495">
      <c r="A495" s="19" t="n"/>
      <c r="B495" s="6" t="n"/>
      <c r="C495" s="6" t="n"/>
      <c r="D495" s="6" t="n"/>
      <c r="E495" s="6" t="n"/>
      <c r="F495" s="10" t="n"/>
      <c r="G495" s="10" t="n"/>
      <c r="H495" s="20">
        <f>IF(N(F495)+N(G495)=0,"",ROUND((N(F495)+N(G495))*IF(E495="21%",21,IF(E495="9%",9,0))/(100+IF(E495="21%",21,IF(E495="9%",9,0))),2))</f>
        <v/>
      </c>
      <c r="I495" s="20">
        <f>IF(N(F495)+N(G495)=0,"",$B$7+SUM($F$12:F495)-SUM($G$12:G495))</f>
        <v/>
      </c>
    </row>
    <row r="496">
      <c r="A496" s="19" t="n"/>
      <c r="B496" s="6" t="n"/>
      <c r="C496" s="6" t="n"/>
      <c r="D496" s="6" t="n"/>
      <c r="E496" s="6" t="n"/>
      <c r="F496" s="10" t="n"/>
      <c r="G496" s="10" t="n"/>
      <c r="H496" s="20">
        <f>IF(N(F496)+N(G496)=0,"",ROUND((N(F496)+N(G496))*IF(E496="21%",21,IF(E496="9%",9,0))/(100+IF(E496="21%",21,IF(E496="9%",9,0))),2))</f>
        <v/>
      </c>
      <c r="I496" s="20">
        <f>IF(N(F496)+N(G496)=0,"",$B$7+SUM($F$12:F496)-SUM($G$12:G496))</f>
        <v/>
      </c>
    </row>
    <row r="497">
      <c r="A497" s="19" t="n"/>
      <c r="B497" s="6" t="n"/>
      <c r="C497" s="6" t="n"/>
      <c r="D497" s="6" t="n"/>
      <c r="E497" s="6" t="n"/>
      <c r="F497" s="10" t="n"/>
      <c r="G497" s="10" t="n"/>
      <c r="H497" s="20">
        <f>IF(N(F497)+N(G497)=0,"",ROUND((N(F497)+N(G497))*IF(E497="21%",21,IF(E497="9%",9,0))/(100+IF(E497="21%",21,IF(E497="9%",9,0))),2))</f>
        <v/>
      </c>
      <c r="I497" s="20">
        <f>IF(N(F497)+N(G497)=0,"",$B$7+SUM($F$12:F497)-SUM($G$12:G497))</f>
        <v/>
      </c>
    </row>
    <row r="498">
      <c r="A498" s="19" t="n"/>
      <c r="B498" s="6" t="n"/>
      <c r="C498" s="6" t="n"/>
      <c r="D498" s="6" t="n"/>
      <c r="E498" s="6" t="n"/>
      <c r="F498" s="10" t="n"/>
      <c r="G498" s="10" t="n"/>
      <c r="H498" s="20">
        <f>IF(N(F498)+N(G498)=0,"",ROUND((N(F498)+N(G498))*IF(E498="21%",21,IF(E498="9%",9,0))/(100+IF(E498="21%",21,IF(E498="9%",9,0))),2))</f>
        <v/>
      </c>
      <c r="I498" s="20">
        <f>IF(N(F498)+N(G498)=0,"",$B$7+SUM($F$12:F498)-SUM($G$12:G498))</f>
        <v/>
      </c>
    </row>
    <row r="499">
      <c r="A499" s="19" t="n"/>
      <c r="B499" s="6" t="n"/>
      <c r="C499" s="6" t="n"/>
      <c r="D499" s="6" t="n"/>
      <c r="E499" s="6" t="n"/>
      <c r="F499" s="10" t="n"/>
      <c r="G499" s="10" t="n"/>
      <c r="H499" s="20">
        <f>IF(N(F499)+N(G499)=0,"",ROUND((N(F499)+N(G499))*IF(E499="21%",21,IF(E499="9%",9,0))/(100+IF(E499="21%",21,IF(E499="9%",9,0))),2))</f>
        <v/>
      </c>
      <c r="I499" s="20">
        <f>IF(N(F499)+N(G499)=0,"",$B$7+SUM($F$12:F499)-SUM($G$12:G499))</f>
        <v/>
      </c>
    </row>
    <row r="500">
      <c r="A500" s="19" t="n"/>
      <c r="B500" s="6" t="n"/>
      <c r="C500" s="6" t="n"/>
      <c r="D500" s="6" t="n"/>
      <c r="E500" s="6" t="n"/>
      <c r="F500" s="10" t="n"/>
      <c r="G500" s="10" t="n"/>
      <c r="H500" s="20">
        <f>IF(N(F500)+N(G500)=0,"",ROUND((N(F500)+N(G500))*IF(E500="21%",21,IF(E500="9%",9,0))/(100+IF(E500="21%",21,IF(E500="9%",9,0))),2))</f>
        <v/>
      </c>
      <c r="I500" s="20">
        <f>IF(N(F500)+N(G500)=0,"",$B$7+SUM($F$12:F500)-SUM($G$12:G500))</f>
        <v/>
      </c>
    </row>
    <row r="501">
      <c r="A501" s="19" t="n"/>
      <c r="B501" s="6" t="n"/>
      <c r="C501" s="6" t="n"/>
      <c r="D501" s="6" t="n"/>
      <c r="E501" s="6" t="n"/>
      <c r="F501" s="10" t="n"/>
      <c r="G501" s="10" t="n"/>
      <c r="H501" s="20">
        <f>IF(N(F501)+N(G501)=0,"",ROUND((N(F501)+N(G501))*IF(E501="21%",21,IF(E501="9%",9,0))/(100+IF(E501="21%",21,IF(E501="9%",9,0))),2))</f>
        <v/>
      </c>
      <c r="I501" s="20">
        <f>IF(N(F501)+N(G501)=0,"",$B$7+SUM($F$12:F501)-SUM($G$12:G501))</f>
        <v/>
      </c>
    </row>
    <row r="502">
      <c r="A502" s="19" t="n"/>
      <c r="B502" s="6" t="n"/>
      <c r="C502" s="6" t="n"/>
      <c r="D502" s="6" t="n"/>
      <c r="E502" s="6" t="n"/>
      <c r="F502" s="10" t="n"/>
      <c r="G502" s="10" t="n"/>
      <c r="H502" s="20">
        <f>IF(N(F502)+N(G502)=0,"",ROUND((N(F502)+N(G502))*IF(E502="21%",21,IF(E502="9%",9,0))/(100+IF(E502="21%",21,IF(E502="9%",9,0))),2))</f>
        <v/>
      </c>
      <c r="I502" s="20">
        <f>IF(N(F502)+N(G502)=0,"",$B$7+SUM($F$12:F502)-SUM($G$12:G502))</f>
        <v/>
      </c>
    </row>
    <row r="503">
      <c r="A503" s="19" t="n"/>
      <c r="B503" s="6" t="n"/>
      <c r="C503" s="6" t="n"/>
      <c r="D503" s="6" t="n"/>
      <c r="E503" s="6" t="n"/>
      <c r="F503" s="10" t="n"/>
      <c r="G503" s="10" t="n"/>
      <c r="H503" s="20">
        <f>IF(N(F503)+N(G503)=0,"",ROUND((N(F503)+N(G503))*IF(E503="21%",21,IF(E503="9%",9,0))/(100+IF(E503="21%",21,IF(E503="9%",9,0))),2))</f>
        <v/>
      </c>
      <c r="I503" s="20">
        <f>IF(N(F503)+N(G503)=0,"",$B$7+SUM($F$12:F503)-SUM($G$12:G503))</f>
        <v/>
      </c>
    </row>
    <row r="504">
      <c r="A504" s="19" t="n"/>
      <c r="B504" s="6" t="n"/>
      <c r="C504" s="6" t="n"/>
      <c r="D504" s="6" t="n"/>
      <c r="E504" s="6" t="n"/>
      <c r="F504" s="10" t="n"/>
      <c r="G504" s="10" t="n"/>
      <c r="H504" s="20">
        <f>IF(N(F504)+N(G504)=0,"",ROUND((N(F504)+N(G504))*IF(E504="21%",21,IF(E504="9%",9,0))/(100+IF(E504="21%",21,IF(E504="9%",9,0))),2))</f>
        <v/>
      </c>
      <c r="I504" s="20">
        <f>IF(N(F504)+N(G504)=0,"",$B$7+SUM($F$12:F504)-SUM($G$12:G504))</f>
        <v/>
      </c>
    </row>
    <row r="505">
      <c r="A505" s="19" t="n"/>
      <c r="B505" s="6" t="n"/>
      <c r="C505" s="6" t="n"/>
      <c r="D505" s="6" t="n"/>
      <c r="E505" s="6" t="n"/>
      <c r="F505" s="10" t="n"/>
      <c r="G505" s="10" t="n"/>
      <c r="H505" s="20">
        <f>IF(N(F505)+N(G505)=0,"",ROUND((N(F505)+N(G505))*IF(E505="21%",21,IF(E505="9%",9,0))/(100+IF(E505="21%",21,IF(E505="9%",9,0))),2))</f>
        <v/>
      </c>
      <c r="I505" s="20">
        <f>IF(N(F505)+N(G505)=0,"",$B$7+SUM($F$12:F505)-SUM($G$12:G505))</f>
        <v/>
      </c>
    </row>
    <row r="506">
      <c r="A506" s="19" t="n"/>
      <c r="B506" s="6" t="n"/>
      <c r="C506" s="6" t="n"/>
      <c r="D506" s="6" t="n"/>
      <c r="E506" s="6" t="n"/>
      <c r="F506" s="10" t="n"/>
      <c r="G506" s="10" t="n"/>
      <c r="H506" s="20">
        <f>IF(N(F506)+N(G506)=0,"",ROUND((N(F506)+N(G506))*IF(E506="21%",21,IF(E506="9%",9,0))/(100+IF(E506="21%",21,IF(E506="9%",9,0))),2))</f>
        <v/>
      </c>
      <c r="I506" s="20">
        <f>IF(N(F506)+N(G506)=0,"",$B$7+SUM($F$12:F506)-SUM($G$12:G506))</f>
        <v/>
      </c>
    </row>
    <row r="507">
      <c r="A507" s="19" t="n"/>
      <c r="B507" s="6" t="n"/>
      <c r="C507" s="6" t="n"/>
      <c r="D507" s="6" t="n"/>
      <c r="E507" s="6" t="n"/>
      <c r="F507" s="10" t="n"/>
      <c r="G507" s="10" t="n"/>
      <c r="H507" s="20">
        <f>IF(N(F507)+N(G507)=0,"",ROUND((N(F507)+N(G507))*IF(E507="21%",21,IF(E507="9%",9,0))/(100+IF(E507="21%",21,IF(E507="9%",9,0))),2))</f>
        <v/>
      </c>
      <c r="I507" s="20">
        <f>IF(N(F507)+N(G507)=0,"",$B$7+SUM($F$12:F507)-SUM($G$12:G507))</f>
        <v/>
      </c>
    </row>
    <row r="508">
      <c r="A508" s="19" t="n"/>
      <c r="B508" s="6" t="n"/>
      <c r="C508" s="6" t="n"/>
      <c r="D508" s="6" t="n"/>
      <c r="E508" s="6" t="n"/>
      <c r="F508" s="10" t="n"/>
      <c r="G508" s="10" t="n"/>
      <c r="H508" s="20">
        <f>IF(N(F508)+N(G508)=0,"",ROUND((N(F508)+N(G508))*IF(E508="21%",21,IF(E508="9%",9,0))/(100+IF(E508="21%",21,IF(E508="9%",9,0))),2))</f>
        <v/>
      </c>
      <c r="I508" s="20">
        <f>IF(N(F508)+N(G508)=0,"",$B$7+SUM($F$12:F508)-SUM($G$12:G508))</f>
        <v/>
      </c>
    </row>
    <row r="509">
      <c r="A509" s="19" t="n"/>
      <c r="B509" s="6" t="n"/>
      <c r="C509" s="6" t="n"/>
      <c r="D509" s="6" t="n"/>
      <c r="E509" s="6" t="n"/>
      <c r="F509" s="10" t="n"/>
      <c r="G509" s="10" t="n"/>
      <c r="H509" s="20">
        <f>IF(N(F509)+N(G509)=0,"",ROUND((N(F509)+N(G509))*IF(E509="21%",21,IF(E509="9%",9,0))/(100+IF(E509="21%",21,IF(E509="9%",9,0))),2))</f>
        <v/>
      </c>
      <c r="I509" s="20">
        <f>IF(N(F509)+N(G509)=0,"",$B$7+SUM($F$12:F509)-SUM($G$12:G509))</f>
        <v/>
      </c>
    </row>
    <row r="510">
      <c r="A510" s="19" t="n"/>
      <c r="B510" s="6" t="n"/>
      <c r="C510" s="6" t="n"/>
      <c r="D510" s="6" t="n"/>
      <c r="E510" s="6" t="n"/>
      <c r="F510" s="10" t="n"/>
      <c r="G510" s="10" t="n"/>
      <c r="H510" s="20">
        <f>IF(N(F510)+N(G510)=0,"",ROUND((N(F510)+N(G510))*IF(E510="21%",21,IF(E510="9%",9,0))/(100+IF(E510="21%",21,IF(E510="9%",9,0))),2))</f>
        <v/>
      </c>
      <c r="I510" s="20">
        <f>IF(N(F510)+N(G510)=0,"",$B$7+SUM($F$12:F510)-SUM($G$12:G510))</f>
        <v/>
      </c>
    </row>
    <row r="511">
      <c r="A511" s="19" t="n"/>
      <c r="B511" s="6" t="n"/>
      <c r="C511" s="6" t="n"/>
      <c r="D511" s="6" t="n"/>
      <c r="E511" s="6" t="n"/>
      <c r="F511" s="10" t="n"/>
      <c r="G511" s="10" t="n"/>
      <c r="H511" s="20">
        <f>IF(N(F511)+N(G511)=0,"",ROUND((N(F511)+N(G511))*IF(E511="21%",21,IF(E511="9%",9,0))/(100+IF(E511="21%",21,IF(E511="9%",9,0))),2))</f>
        <v/>
      </c>
      <c r="I511" s="20">
        <f>IF(N(F511)+N(G511)=0,"",$B$7+SUM($F$12:F511)-SUM($G$12:G511))</f>
        <v/>
      </c>
    </row>
  </sheetData>
  <mergeCells count="1">
    <mergeCell ref="B5:C5"/>
  </mergeCells>
  <conditionalFormatting sqref="F7">
    <cfRule type="cellIs" priority="1" operator="lessThan" dxfId="0">
      <formula>0</formula>
    </cfRule>
  </conditionalFormatting>
  <conditionalFormatting sqref="I12:I511">
    <cfRule type="expression" priority="2" dxfId="0">
      <formula>AND(ISNUMBER($I12),$I12&lt;0)</formula>
    </cfRule>
  </conditionalFormatting>
  <conditionalFormatting sqref="F12:G511">
    <cfRule type="expression" priority="3" dxfId="1">
      <formula>AND(N($F12)&lt;&gt;0,N($G12)&lt;&gt;0)</formula>
    </cfRule>
  </conditionalFormatting>
  <dataValidations count="2">
    <dataValidation sqref="D12:D511" showDropDown="0" showInputMessage="0" showErrorMessage="1" allowBlank="1" errorTitle="Kies uit de lijst" error="Kies een waarde uit de lijst." type="list">
      <formula1>"Omzet contant,Afstorting naar bank,Opname van bank,Inkoop,Kantoorkosten,Kantinekosten,Representatie,Autokosten,Privéopname,Privéstorting,Overig"</formula1>
    </dataValidation>
    <dataValidation sqref="E12:E511" showDropDown="0" showInputMessage="0" showErrorMessage="1" allowBlank="1" errorTitle="Kies uit de lijst" error="Kies een waarde uit de lijst." type="list">
      <formula1>"21%,9%,0%,Geen btw"</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G18"/>
  <sheetViews>
    <sheetView showGridLines="0" workbookViewId="0">
      <selection activeCell="A1" sqref="A1"/>
    </sheetView>
  </sheetViews>
  <sheetFormatPr baseColWidth="8" defaultRowHeight="15"/>
  <cols>
    <col width="16" customWidth="1" min="1" max="1"/>
    <col width="15" customWidth="1" min="2" max="2"/>
    <col width="15" customWidth="1" min="3" max="3"/>
    <col width="15" customWidth="1" min="4" max="4"/>
    <col width="15" customWidth="1" min="5" max="5"/>
    <col width="15" customWidth="1" min="6" max="6"/>
    <col width="15" customWidth="1" min="7" max="7"/>
  </cols>
  <sheetData>
    <row r="1" ht="30" customHeight="1">
      <c r="A1" s="1" t="n"/>
      <c r="B1" s="1" t="n"/>
      <c r="C1" s="1" t="n"/>
      <c r="D1" s="1" t="n"/>
      <c r="E1" s="1" t="n"/>
      <c r="F1" s="1" t="n"/>
      <c r="G1" s="2" t="inlineStr">
        <is>
          <t>zorgencijfers.nl · 085 30 31 427</t>
        </is>
      </c>
    </row>
    <row r="2" ht="26" customHeight="1">
      <c r="A2" s="3" t="inlineStr">
        <is>
          <t>Kasboek per maand</t>
        </is>
      </c>
      <c r="B2" s="1" t="n"/>
      <c r="C2" s="1" t="n"/>
      <c r="D2" s="1" t="n"/>
      <c r="E2" s="1" t="n"/>
      <c r="F2" s="1" t="n"/>
      <c r="G2" s="1" t="n"/>
    </row>
    <row r="3" ht="20" customHeight="1">
      <c r="A3" s="4" t="inlineStr">
        <is>
          <t>Handig voor je btw-aangifte en om de kas te controleren</t>
        </is>
      </c>
      <c r="B3" s="1" t="n"/>
      <c r="C3" s="1" t="n"/>
      <c r="D3" s="1" t="n"/>
      <c r="E3" s="1" t="n"/>
      <c r="F3" s="1" t="n"/>
      <c r="G3" s="1" t="n"/>
    </row>
    <row r="5" ht="30" customHeight="1">
      <c r="A5" s="14" t="inlineStr">
        <is>
          <t>Maand</t>
        </is>
      </c>
      <c r="B5" s="14" t="inlineStr">
        <is>
          <t>Ontvangsten</t>
        </is>
      </c>
      <c r="C5" s="14" t="inlineStr">
        <is>
          <t>Uitgaven</t>
        </is>
      </c>
      <c r="D5" s="14" t="inlineStr">
        <is>
          <t>Btw over ontvangsten</t>
        </is>
      </c>
      <c r="E5" s="14" t="inlineStr">
        <is>
          <t>Btw over uitgaven</t>
        </is>
      </c>
      <c r="F5" s="14" t="inlineStr">
        <is>
          <t>Saldo einde maand</t>
        </is>
      </c>
      <c r="G5" s="14" t="inlineStr">
        <is>
          <t>Kas negatief?</t>
        </is>
      </c>
    </row>
    <row r="6">
      <c r="A6" s="21" t="inlineStr">
        <is>
          <t>Januari</t>
        </is>
      </c>
      <c r="B6" s="22">
        <f>SUMIFS(Kasboek!$F$12:$F$511,Kasboek!$A$12:$A$511,"&gt;="&amp;DATE(Kasboek!$B$6,1,1),Kasboek!$A$12:$A$511,"&lt;"&amp;DATE(Kasboek!$B$6,2,1))</f>
        <v/>
      </c>
      <c r="C6" s="22">
        <f>SUMIFS(Kasboek!$G$12:$G$511,Kasboek!$A$12:$A$511,"&gt;="&amp;DATE(Kasboek!$B$6,1,1),Kasboek!$A$12:$A$511,"&lt;"&amp;DATE(Kasboek!$B$6,2,1))</f>
        <v/>
      </c>
      <c r="D6" s="22">
        <f>SUMIFS(Kasboek!$H$12:$H$511,Kasboek!$A$12:$A$511,"&gt;="&amp;DATE(Kasboek!$B$6,1,1),Kasboek!$A$12:$A$511,"&lt;"&amp;DATE(Kasboek!$B$6,2,1),Kasboek!$F$12:$F$511,"&gt;0")</f>
        <v/>
      </c>
      <c r="E6" s="22">
        <f>SUMIFS(Kasboek!$H$12:$H$511,Kasboek!$A$12:$A$511,"&gt;="&amp;DATE(Kasboek!$B$6,1,1),Kasboek!$A$12:$A$511,"&lt;"&amp;DATE(Kasboek!$B$6,2,1),Kasboek!$G$12:$G$511,"&gt;0")</f>
        <v/>
      </c>
      <c r="F6" s="22">
        <f>Kasboek!$B$7+SUMIFS(Kasboek!$F$12:$F$511,Kasboek!$A$12:$A$511,"&lt;"&amp;DATE(Kasboek!$B$6,2,1))-SUMIFS(Kasboek!$G$12:$G$511,Kasboek!$A$12:$A$511,"&lt;"&amp;DATE(Kasboek!$B$6,2,1))</f>
        <v/>
      </c>
      <c r="G6" s="21">
        <f>IF(F6&lt;0,"Let op: negatief","")</f>
        <v/>
      </c>
    </row>
    <row r="7">
      <c r="A7" s="23" t="inlineStr">
        <is>
          <t>Februari</t>
        </is>
      </c>
      <c r="B7" s="20">
        <f>SUMIFS(Kasboek!$F$12:$F$511,Kasboek!$A$12:$A$511,"&gt;="&amp;DATE(Kasboek!$B$6,2,1),Kasboek!$A$12:$A$511,"&lt;"&amp;DATE(Kasboek!$B$6,3,1))</f>
        <v/>
      </c>
      <c r="C7" s="20">
        <f>SUMIFS(Kasboek!$G$12:$G$511,Kasboek!$A$12:$A$511,"&gt;="&amp;DATE(Kasboek!$B$6,2,1),Kasboek!$A$12:$A$511,"&lt;"&amp;DATE(Kasboek!$B$6,3,1))</f>
        <v/>
      </c>
      <c r="D7" s="20">
        <f>SUMIFS(Kasboek!$H$12:$H$511,Kasboek!$A$12:$A$511,"&gt;="&amp;DATE(Kasboek!$B$6,2,1),Kasboek!$A$12:$A$511,"&lt;"&amp;DATE(Kasboek!$B$6,3,1),Kasboek!$F$12:$F$511,"&gt;0")</f>
        <v/>
      </c>
      <c r="E7" s="20">
        <f>SUMIFS(Kasboek!$H$12:$H$511,Kasboek!$A$12:$A$511,"&gt;="&amp;DATE(Kasboek!$B$6,2,1),Kasboek!$A$12:$A$511,"&lt;"&amp;DATE(Kasboek!$B$6,3,1),Kasboek!$G$12:$G$511,"&gt;0")</f>
        <v/>
      </c>
      <c r="F7" s="20">
        <f>Kasboek!$B$7+SUMIFS(Kasboek!$F$12:$F$511,Kasboek!$A$12:$A$511,"&lt;"&amp;DATE(Kasboek!$B$6,3,1))-SUMIFS(Kasboek!$G$12:$G$511,Kasboek!$A$12:$A$511,"&lt;"&amp;DATE(Kasboek!$B$6,3,1))</f>
        <v/>
      </c>
      <c r="G7" s="23">
        <f>IF(F7&lt;0,"Let op: negatief","")</f>
        <v/>
      </c>
    </row>
    <row r="8">
      <c r="A8" s="21" t="inlineStr">
        <is>
          <t>Maart</t>
        </is>
      </c>
      <c r="B8" s="22">
        <f>SUMIFS(Kasboek!$F$12:$F$511,Kasboek!$A$12:$A$511,"&gt;="&amp;DATE(Kasboek!$B$6,3,1),Kasboek!$A$12:$A$511,"&lt;"&amp;DATE(Kasboek!$B$6,4,1))</f>
        <v/>
      </c>
      <c r="C8" s="22">
        <f>SUMIFS(Kasboek!$G$12:$G$511,Kasboek!$A$12:$A$511,"&gt;="&amp;DATE(Kasboek!$B$6,3,1),Kasboek!$A$12:$A$511,"&lt;"&amp;DATE(Kasboek!$B$6,4,1))</f>
        <v/>
      </c>
      <c r="D8" s="22">
        <f>SUMIFS(Kasboek!$H$12:$H$511,Kasboek!$A$12:$A$511,"&gt;="&amp;DATE(Kasboek!$B$6,3,1),Kasboek!$A$12:$A$511,"&lt;"&amp;DATE(Kasboek!$B$6,4,1),Kasboek!$F$12:$F$511,"&gt;0")</f>
        <v/>
      </c>
      <c r="E8" s="22">
        <f>SUMIFS(Kasboek!$H$12:$H$511,Kasboek!$A$12:$A$511,"&gt;="&amp;DATE(Kasboek!$B$6,3,1),Kasboek!$A$12:$A$511,"&lt;"&amp;DATE(Kasboek!$B$6,4,1),Kasboek!$G$12:$G$511,"&gt;0")</f>
        <v/>
      </c>
      <c r="F8" s="22">
        <f>Kasboek!$B$7+SUMIFS(Kasboek!$F$12:$F$511,Kasboek!$A$12:$A$511,"&lt;"&amp;DATE(Kasboek!$B$6,4,1))-SUMIFS(Kasboek!$G$12:$G$511,Kasboek!$A$12:$A$511,"&lt;"&amp;DATE(Kasboek!$B$6,4,1))</f>
        <v/>
      </c>
      <c r="G8" s="21">
        <f>IF(F8&lt;0,"Let op: negatief","")</f>
        <v/>
      </c>
    </row>
    <row r="9">
      <c r="A9" s="23" t="inlineStr">
        <is>
          <t>April</t>
        </is>
      </c>
      <c r="B9" s="20">
        <f>SUMIFS(Kasboek!$F$12:$F$511,Kasboek!$A$12:$A$511,"&gt;="&amp;DATE(Kasboek!$B$6,4,1),Kasboek!$A$12:$A$511,"&lt;"&amp;DATE(Kasboek!$B$6,5,1))</f>
        <v/>
      </c>
      <c r="C9" s="20">
        <f>SUMIFS(Kasboek!$G$12:$G$511,Kasboek!$A$12:$A$511,"&gt;="&amp;DATE(Kasboek!$B$6,4,1),Kasboek!$A$12:$A$511,"&lt;"&amp;DATE(Kasboek!$B$6,5,1))</f>
        <v/>
      </c>
      <c r="D9" s="20">
        <f>SUMIFS(Kasboek!$H$12:$H$511,Kasboek!$A$12:$A$511,"&gt;="&amp;DATE(Kasboek!$B$6,4,1),Kasboek!$A$12:$A$511,"&lt;"&amp;DATE(Kasboek!$B$6,5,1),Kasboek!$F$12:$F$511,"&gt;0")</f>
        <v/>
      </c>
      <c r="E9" s="20">
        <f>SUMIFS(Kasboek!$H$12:$H$511,Kasboek!$A$12:$A$511,"&gt;="&amp;DATE(Kasboek!$B$6,4,1),Kasboek!$A$12:$A$511,"&lt;"&amp;DATE(Kasboek!$B$6,5,1),Kasboek!$G$12:$G$511,"&gt;0")</f>
        <v/>
      </c>
      <c r="F9" s="20">
        <f>Kasboek!$B$7+SUMIFS(Kasboek!$F$12:$F$511,Kasboek!$A$12:$A$511,"&lt;"&amp;DATE(Kasboek!$B$6,5,1))-SUMIFS(Kasboek!$G$12:$G$511,Kasboek!$A$12:$A$511,"&lt;"&amp;DATE(Kasboek!$B$6,5,1))</f>
        <v/>
      </c>
      <c r="G9" s="23">
        <f>IF(F9&lt;0,"Let op: negatief","")</f>
        <v/>
      </c>
    </row>
    <row r="10">
      <c r="A10" s="21" t="inlineStr">
        <is>
          <t>Mei</t>
        </is>
      </c>
      <c r="B10" s="22">
        <f>SUMIFS(Kasboek!$F$12:$F$511,Kasboek!$A$12:$A$511,"&gt;="&amp;DATE(Kasboek!$B$6,5,1),Kasboek!$A$12:$A$511,"&lt;"&amp;DATE(Kasboek!$B$6,6,1))</f>
        <v/>
      </c>
      <c r="C10" s="22">
        <f>SUMIFS(Kasboek!$G$12:$G$511,Kasboek!$A$12:$A$511,"&gt;="&amp;DATE(Kasboek!$B$6,5,1),Kasboek!$A$12:$A$511,"&lt;"&amp;DATE(Kasboek!$B$6,6,1))</f>
        <v/>
      </c>
      <c r="D10" s="22">
        <f>SUMIFS(Kasboek!$H$12:$H$511,Kasboek!$A$12:$A$511,"&gt;="&amp;DATE(Kasboek!$B$6,5,1),Kasboek!$A$12:$A$511,"&lt;"&amp;DATE(Kasboek!$B$6,6,1),Kasboek!$F$12:$F$511,"&gt;0")</f>
        <v/>
      </c>
      <c r="E10" s="22">
        <f>SUMIFS(Kasboek!$H$12:$H$511,Kasboek!$A$12:$A$511,"&gt;="&amp;DATE(Kasboek!$B$6,5,1),Kasboek!$A$12:$A$511,"&lt;"&amp;DATE(Kasboek!$B$6,6,1),Kasboek!$G$12:$G$511,"&gt;0")</f>
        <v/>
      </c>
      <c r="F10" s="22">
        <f>Kasboek!$B$7+SUMIFS(Kasboek!$F$12:$F$511,Kasboek!$A$12:$A$511,"&lt;"&amp;DATE(Kasboek!$B$6,6,1))-SUMIFS(Kasboek!$G$12:$G$511,Kasboek!$A$12:$A$511,"&lt;"&amp;DATE(Kasboek!$B$6,6,1))</f>
        <v/>
      </c>
      <c r="G10" s="21">
        <f>IF(F10&lt;0,"Let op: negatief","")</f>
        <v/>
      </c>
    </row>
    <row r="11">
      <c r="A11" s="23" t="inlineStr">
        <is>
          <t>Juni</t>
        </is>
      </c>
      <c r="B11" s="20">
        <f>SUMIFS(Kasboek!$F$12:$F$511,Kasboek!$A$12:$A$511,"&gt;="&amp;DATE(Kasboek!$B$6,6,1),Kasboek!$A$12:$A$511,"&lt;"&amp;DATE(Kasboek!$B$6,7,1))</f>
        <v/>
      </c>
      <c r="C11" s="20">
        <f>SUMIFS(Kasboek!$G$12:$G$511,Kasboek!$A$12:$A$511,"&gt;="&amp;DATE(Kasboek!$B$6,6,1),Kasboek!$A$12:$A$511,"&lt;"&amp;DATE(Kasboek!$B$6,7,1))</f>
        <v/>
      </c>
      <c r="D11" s="20">
        <f>SUMIFS(Kasboek!$H$12:$H$511,Kasboek!$A$12:$A$511,"&gt;="&amp;DATE(Kasboek!$B$6,6,1),Kasboek!$A$12:$A$511,"&lt;"&amp;DATE(Kasboek!$B$6,7,1),Kasboek!$F$12:$F$511,"&gt;0")</f>
        <v/>
      </c>
      <c r="E11" s="20">
        <f>SUMIFS(Kasboek!$H$12:$H$511,Kasboek!$A$12:$A$511,"&gt;="&amp;DATE(Kasboek!$B$6,6,1),Kasboek!$A$12:$A$511,"&lt;"&amp;DATE(Kasboek!$B$6,7,1),Kasboek!$G$12:$G$511,"&gt;0")</f>
        <v/>
      </c>
      <c r="F11" s="20">
        <f>Kasboek!$B$7+SUMIFS(Kasboek!$F$12:$F$511,Kasboek!$A$12:$A$511,"&lt;"&amp;DATE(Kasboek!$B$6,7,1))-SUMIFS(Kasboek!$G$12:$G$511,Kasboek!$A$12:$A$511,"&lt;"&amp;DATE(Kasboek!$B$6,7,1))</f>
        <v/>
      </c>
      <c r="G11" s="23">
        <f>IF(F11&lt;0,"Let op: negatief","")</f>
        <v/>
      </c>
    </row>
    <row r="12">
      <c r="A12" s="21" t="inlineStr">
        <is>
          <t>Juli</t>
        </is>
      </c>
      <c r="B12" s="22">
        <f>SUMIFS(Kasboek!$F$12:$F$511,Kasboek!$A$12:$A$511,"&gt;="&amp;DATE(Kasboek!$B$6,7,1),Kasboek!$A$12:$A$511,"&lt;"&amp;DATE(Kasboek!$B$6,8,1))</f>
        <v/>
      </c>
      <c r="C12" s="22">
        <f>SUMIFS(Kasboek!$G$12:$G$511,Kasboek!$A$12:$A$511,"&gt;="&amp;DATE(Kasboek!$B$6,7,1),Kasboek!$A$12:$A$511,"&lt;"&amp;DATE(Kasboek!$B$6,8,1))</f>
        <v/>
      </c>
      <c r="D12" s="22">
        <f>SUMIFS(Kasboek!$H$12:$H$511,Kasboek!$A$12:$A$511,"&gt;="&amp;DATE(Kasboek!$B$6,7,1),Kasboek!$A$12:$A$511,"&lt;"&amp;DATE(Kasboek!$B$6,8,1),Kasboek!$F$12:$F$511,"&gt;0")</f>
        <v/>
      </c>
      <c r="E12" s="22">
        <f>SUMIFS(Kasboek!$H$12:$H$511,Kasboek!$A$12:$A$511,"&gt;="&amp;DATE(Kasboek!$B$6,7,1),Kasboek!$A$12:$A$511,"&lt;"&amp;DATE(Kasboek!$B$6,8,1),Kasboek!$G$12:$G$511,"&gt;0")</f>
        <v/>
      </c>
      <c r="F12" s="22">
        <f>Kasboek!$B$7+SUMIFS(Kasboek!$F$12:$F$511,Kasboek!$A$12:$A$511,"&lt;"&amp;DATE(Kasboek!$B$6,8,1))-SUMIFS(Kasboek!$G$12:$G$511,Kasboek!$A$12:$A$511,"&lt;"&amp;DATE(Kasboek!$B$6,8,1))</f>
        <v/>
      </c>
      <c r="G12" s="21">
        <f>IF(F12&lt;0,"Let op: negatief","")</f>
        <v/>
      </c>
    </row>
    <row r="13">
      <c r="A13" s="23" t="inlineStr">
        <is>
          <t>Augustus</t>
        </is>
      </c>
      <c r="B13" s="20">
        <f>SUMIFS(Kasboek!$F$12:$F$511,Kasboek!$A$12:$A$511,"&gt;="&amp;DATE(Kasboek!$B$6,8,1),Kasboek!$A$12:$A$511,"&lt;"&amp;DATE(Kasboek!$B$6,9,1))</f>
        <v/>
      </c>
      <c r="C13" s="20">
        <f>SUMIFS(Kasboek!$G$12:$G$511,Kasboek!$A$12:$A$511,"&gt;="&amp;DATE(Kasboek!$B$6,8,1),Kasboek!$A$12:$A$511,"&lt;"&amp;DATE(Kasboek!$B$6,9,1))</f>
        <v/>
      </c>
      <c r="D13" s="20">
        <f>SUMIFS(Kasboek!$H$12:$H$511,Kasboek!$A$12:$A$511,"&gt;="&amp;DATE(Kasboek!$B$6,8,1),Kasboek!$A$12:$A$511,"&lt;"&amp;DATE(Kasboek!$B$6,9,1),Kasboek!$F$12:$F$511,"&gt;0")</f>
        <v/>
      </c>
      <c r="E13" s="20">
        <f>SUMIFS(Kasboek!$H$12:$H$511,Kasboek!$A$12:$A$511,"&gt;="&amp;DATE(Kasboek!$B$6,8,1),Kasboek!$A$12:$A$511,"&lt;"&amp;DATE(Kasboek!$B$6,9,1),Kasboek!$G$12:$G$511,"&gt;0")</f>
        <v/>
      </c>
      <c r="F13" s="20">
        <f>Kasboek!$B$7+SUMIFS(Kasboek!$F$12:$F$511,Kasboek!$A$12:$A$511,"&lt;"&amp;DATE(Kasboek!$B$6,9,1))-SUMIFS(Kasboek!$G$12:$G$511,Kasboek!$A$12:$A$511,"&lt;"&amp;DATE(Kasboek!$B$6,9,1))</f>
        <v/>
      </c>
      <c r="G13" s="23">
        <f>IF(F13&lt;0,"Let op: negatief","")</f>
        <v/>
      </c>
    </row>
    <row r="14">
      <c r="A14" s="21" t="inlineStr">
        <is>
          <t>September</t>
        </is>
      </c>
      <c r="B14" s="22">
        <f>SUMIFS(Kasboek!$F$12:$F$511,Kasboek!$A$12:$A$511,"&gt;="&amp;DATE(Kasboek!$B$6,9,1),Kasboek!$A$12:$A$511,"&lt;"&amp;DATE(Kasboek!$B$6,10,1))</f>
        <v/>
      </c>
      <c r="C14" s="22">
        <f>SUMIFS(Kasboek!$G$12:$G$511,Kasboek!$A$12:$A$511,"&gt;="&amp;DATE(Kasboek!$B$6,9,1),Kasboek!$A$12:$A$511,"&lt;"&amp;DATE(Kasboek!$B$6,10,1))</f>
        <v/>
      </c>
      <c r="D14" s="22">
        <f>SUMIFS(Kasboek!$H$12:$H$511,Kasboek!$A$12:$A$511,"&gt;="&amp;DATE(Kasboek!$B$6,9,1),Kasboek!$A$12:$A$511,"&lt;"&amp;DATE(Kasboek!$B$6,10,1),Kasboek!$F$12:$F$511,"&gt;0")</f>
        <v/>
      </c>
      <c r="E14" s="22">
        <f>SUMIFS(Kasboek!$H$12:$H$511,Kasboek!$A$12:$A$511,"&gt;="&amp;DATE(Kasboek!$B$6,9,1),Kasboek!$A$12:$A$511,"&lt;"&amp;DATE(Kasboek!$B$6,10,1),Kasboek!$G$12:$G$511,"&gt;0")</f>
        <v/>
      </c>
      <c r="F14" s="22">
        <f>Kasboek!$B$7+SUMIFS(Kasboek!$F$12:$F$511,Kasboek!$A$12:$A$511,"&lt;"&amp;DATE(Kasboek!$B$6,10,1))-SUMIFS(Kasboek!$G$12:$G$511,Kasboek!$A$12:$A$511,"&lt;"&amp;DATE(Kasboek!$B$6,10,1))</f>
        <v/>
      </c>
      <c r="G14" s="21">
        <f>IF(F14&lt;0,"Let op: negatief","")</f>
        <v/>
      </c>
    </row>
    <row r="15">
      <c r="A15" s="23" t="inlineStr">
        <is>
          <t>Oktober</t>
        </is>
      </c>
      <c r="B15" s="20">
        <f>SUMIFS(Kasboek!$F$12:$F$511,Kasboek!$A$12:$A$511,"&gt;="&amp;DATE(Kasboek!$B$6,10,1),Kasboek!$A$12:$A$511,"&lt;"&amp;DATE(Kasboek!$B$6,11,1))</f>
        <v/>
      </c>
      <c r="C15" s="20">
        <f>SUMIFS(Kasboek!$G$12:$G$511,Kasboek!$A$12:$A$511,"&gt;="&amp;DATE(Kasboek!$B$6,10,1),Kasboek!$A$12:$A$511,"&lt;"&amp;DATE(Kasboek!$B$6,11,1))</f>
        <v/>
      </c>
      <c r="D15" s="20">
        <f>SUMIFS(Kasboek!$H$12:$H$511,Kasboek!$A$12:$A$511,"&gt;="&amp;DATE(Kasboek!$B$6,10,1),Kasboek!$A$12:$A$511,"&lt;"&amp;DATE(Kasboek!$B$6,11,1),Kasboek!$F$12:$F$511,"&gt;0")</f>
        <v/>
      </c>
      <c r="E15" s="20">
        <f>SUMIFS(Kasboek!$H$12:$H$511,Kasboek!$A$12:$A$511,"&gt;="&amp;DATE(Kasboek!$B$6,10,1),Kasboek!$A$12:$A$511,"&lt;"&amp;DATE(Kasboek!$B$6,11,1),Kasboek!$G$12:$G$511,"&gt;0")</f>
        <v/>
      </c>
      <c r="F15" s="20">
        <f>Kasboek!$B$7+SUMIFS(Kasboek!$F$12:$F$511,Kasboek!$A$12:$A$511,"&lt;"&amp;DATE(Kasboek!$B$6,11,1))-SUMIFS(Kasboek!$G$12:$G$511,Kasboek!$A$12:$A$511,"&lt;"&amp;DATE(Kasboek!$B$6,11,1))</f>
        <v/>
      </c>
      <c r="G15" s="23">
        <f>IF(F15&lt;0,"Let op: negatief","")</f>
        <v/>
      </c>
    </row>
    <row r="16">
      <c r="A16" s="21" t="inlineStr">
        <is>
          <t>November</t>
        </is>
      </c>
      <c r="B16" s="22">
        <f>SUMIFS(Kasboek!$F$12:$F$511,Kasboek!$A$12:$A$511,"&gt;="&amp;DATE(Kasboek!$B$6,11,1),Kasboek!$A$12:$A$511,"&lt;"&amp;DATE(Kasboek!$B$6,12,1))</f>
        <v/>
      </c>
      <c r="C16" s="22">
        <f>SUMIFS(Kasboek!$G$12:$G$511,Kasboek!$A$12:$A$511,"&gt;="&amp;DATE(Kasboek!$B$6,11,1),Kasboek!$A$12:$A$511,"&lt;"&amp;DATE(Kasboek!$B$6,12,1))</f>
        <v/>
      </c>
      <c r="D16" s="22">
        <f>SUMIFS(Kasboek!$H$12:$H$511,Kasboek!$A$12:$A$511,"&gt;="&amp;DATE(Kasboek!$B$6,11,1),Kasboek!$A$12:$A$511,"&lt;"&amp;DATE(Kasboek!$B$6,12,1),Kasboek!$F$12:$F$511,"&gt;0")</f>
        <v/>
      </c>
      <c r="E16" s="22">
        <f>SUMIFS(Kasboek!$H$12:$H$511,Kasboek!$A$12:$A$511,"&gt;="&amp;DATE(Kasboek!$B$6,11,1),Kasboek!$A$12:$A$511,"&lt;"&amp;DATE(Kasboek!$B$6,12,1),Kasboek!$G$12:$G$511,"&gt;0")</f>
        <v/>
      </c>
      <c r="F16" s="22">
        <f>Kasboek!$B$7+SUMIFS(Kasboek!$F$12:$F$511,Kasboek!$A$12:$A$511,"&lt;"&amp;DATE(Kasboek!$B$6,12,1))-SUMIFS(Kasboek!$G$12:$G$511,Kasboek!$A$12:$A$511,"&lt;"&amp;DATE(Kasboek!$B$6,12,1))</f>
        <v/>
      </c>
      <c r="G16" s="21">
        <f>IF(F16&lt;0,"Let op: negatief","")</f>
        <v/>
      </c>
    </row>
    <row r="17">
      <c r="A17" s="23" t="inlineStr">
        <is>
          <t>December</t>
        </is>
      </c>
      <c r="B17" s="20">
        <f>SUMIFS(Kasboek!$F$12:$F$511,Kasboek!$A$12:$A$511,"&gt;="&amp;DATE(Kasboek!$B$6,12,1),Kasboek!$A$12:$A$511,"&lt;"&amp;DATE(Kasboek!$B$6+1,1,1))</f>
        <v/>
      </c>
      <c r="C17" s="20">
        <f>SUMIFS(Kasboek!$G$12:$G$511,Kasboek!$A$12:$A$511,"&gt;="&amp;DATE(Kasboek!$B$6,12,1),Kasboek!$A$12:$A$511,"&lt;"&amp;DATE(Kasboek!$B$6+1,1,1))</f>
        <v/>
      </c>
      <c r="D17" s="20">
        <f>SUMIFS(Kasboek!$H$12:$H$511,Kasboek!$A$12:$A$511,"&gt;="&amp;DATE(Kasboek!$B$6,12,1),Kasboek!$A$12:$A$511,"&lt;"&amp;DATE(Kasboek!$B$6+1,1,1),Kasboek!$F$12:$F$511,"&gt;0")</f>
        <v/>
      </c>
      <c r="E17" s="20">
        <f>SUMIFS(Kasboek!$H$12:$H$511,Kasboek!$A$12:$A$511,"&gt;="&amp;DATE(Kasboek!$B$6,12,1),Kasboek!$A$12:$A$511,"&lt;"&amp;DATE(Kasboek!$B$6+1,1,1),Kasboek!$G$12:$G$511,"&gt;0")</f>
        <v/>
      </c>
      <c r="F17" s="20">
        <f>Kasboek!$B$7+SUMIFS(Kasboek!$F$12:$F$511,Kasboek!$A$12:$A$511,"&lt;"&amp;DATE(Kasboek!$B$6+1,1,1))-SUMIFS(Kasboek!$G$12:$G$511,Kasboek!$A$12:$A$511,"&lt;"&amp;DATE(Kasboek!$B$6+1,1,1))</f>
        <v/>
      </c>
      <c r="G17" s="23">
        <f>IF(F17&lt;0,"Let op: negatief","")</f>
        <v/>
      </c>
    </row>
    <row r="18">
      <c r="A18" s="24" t="inlineStr">
        <is>
          <t>Totaal</t>
        </is>
      </c>
      <c r="B18" s="8">
        <f>SUM(B6:B17)</f>
        <v/>
      </c>
      <c r="C18" s="8">
        <f>SUM(C6:C17)</f>
        <v/>
      </c>
      <c r="D18" s="8">
        <f>SUM(D6:D17)</f>
        <v/>
      </c>
      <c r="E18" s="8">
        <f>SUM(E6:E17)</f>
        <v/>
      </c>
    </row>
  </sheetData>
  <conditionalFormatting sqref="G6:G17">
    <cfRule type="expression" priority="1" dxfId="2">
      <formula>$F6&lt;0</formula>
    </cfRule>
  </conditionalFormatting>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H18"/>
  <sheetViews>
    <sheetView showGridLines="0" workbookViewId="0">
      <selection activeCell="A1" sqref="A1"/>
    </sheetView>
  </sheetViews>
  <sheetFormatPr baseColWidth="8" defaultRowHeight="15"/>
  <cols>
    <col width="4" customWidth="1" min="1" max="1"/>
    <col width="110" customWidth="1" min="2" max="2"/>
  </cols>
  <sheetData>
    <row r="1" ht="30" customHeight="1">
      <c r="A1" s="1" t="n"/>
      <c r="B1" s="1" t="n"/>
      <c r="C1" s="1" t="n"/>
      <c r="D1" s="1" t="n"/>
      <c r="E1" s="1" t="n"/>
      <c r="F1" s="1" t="n"/>
      <c r="G1" s="1" t="n"/>
      <c r="H1" s="2" t="inlineStr">
        <is>
          <t>zorgencijfers.nl · 085 30 31 427</t>
        </is>
      </c>
    </row>
    <row r="2" ht="26" customHeight="1">
      <c r="A2" s="3" t="inlineStr">
        <is>
          <t>Kasboek</t>
        </is>
      </c>
      <c r="B2" s="1" t="n"/>
      <c r="C2" s="1" t="n"/>
      <c r="D2" s="1" t="n"/>
      <c r="E2" s="1" t="n"/>
      <c r="F2" s="1" t="n"/>
      <c r="G2" s="1" t="n"/>
      <c r="H2" s="1" t="n"/>
    </row>
    <row r="3" ht="20" customHeight="1">
      <c r="A3" s="4" t="inlineStr">
        <is>
          <t>Zo gebruik je dit bestand</t>
        </is>
      </c>
      <c r="B3" s="1" t="n"/>
      <c r="C3" s="1" t="n"/>
      <c r="D3" s="1" t="n"/>
      <c r="E3" s="1" t="n"/>
      <c r="F3" s="1" t="n"/>
      <c r="G3" s="1" t="n"/>
      <c r="H3" s="1" t="n"/>
    </row>
    <row r="6">
      <c r="A6" s="25" t="inlineStr">
        <is>
          <t>Zo vul je het in</t>
        </is>
      </c>
    </row>
    <row r="7" ht="15" customHeight="1">
      <c r="A7" s="26" t="inlineStr">
        <is>
          <t>•</t>
        </is>
      </c>
      <c r="B7" s="27" t="inlineStr">
        <is>
          <t>Vul bovenaan je bedrijfsnaam, het jaar en het beginsaldo van de kas in.</t>
        </is>
      </c>
    </row>
    <row r="8" ht="30" customHeight="1">
      <c r="A8" s="26" t="inlineStr">
        <is>
          <t>•</t>
        </is>
      </c>
      <c r="B8" s="27" t="inlineStr">
        <is>
          <t>Schrijf elke contante ontvangst en uitgave op één regel, op volgorde van datum. Vul óf Ontvangst óf Uitgave in, niet allebei.</t>
        </is>
      </c>
    </row>
    <row r="9" ht="15" customHeight="1">
      <c r="A9" s="26" t="inlineStr">
        <is>
          <t>•</t>
        </is>
      </c>
      <c r="B9" s="27" t="inlineStr">
        <is>
          <t>Kies de categorie en het btw-tarief. Excel rekent het btw-bedrag en het saldo uit.</t>
        </is>
      </c>
    </row>
    <row r="10" ht="30" customHeight="1">
      <c r="A10" s="26" t="inlineStr">
        <is>
          <t>•</t>
        </is>
      </c>
      <c r="B10" s="27" t="inlineStr">
        <is>
          <t>Breng je contant geld naar de bank? Kies "Afstorting naar bank" en zet het bedrag bij Uitgave. Haal je geld van de bank voor de kas? Kies "Opname van bank" bij Ontvangst.</t>
        </is>
      </c>
    </row>
    <row r="12">
      <c r="A12" s="25" t="inlineStr">
        <is>
          <t>Belangrijk</t>
        </is>
      </c>
    </row>
    <row r="13" ht="30" customHeight="1">
      <c r="A13" s="26" t="inlineStr">
        <is>
          <t>•</t>
        </is>
      </c>
      <c r="B13" s="27" t="inlineStr">
        <is>
          <t>Een kas kan nooit negatief zijn. Kleurt het saldo rood, dan ontbreekt er een ontvangst of klopt een bedrag niet.</t>
        </is>
      </c>
    </row>
    <row r="14" ht="15" customHeight="1">
      <c r="A14" s="26" t="inlineStr">
        <is>
          <t>•</t>
        </is>
      </c>
      <c r="B14" s="27" t="inlineStr">
        <is>
          <t>Tel regelmatig het geld in de kas en vergelijk het met het saldo. Verschillen? Zoek ze direct uit.</t>
        </is>
      </c>
    </row>
    <row r="15" ht="30" customHeight="1">
      <c r="A15" s="26" t="inlineStr">
        <is>
          <t>•</t>
        </is>
      </c>
      <c r="B15" s="27" t="inlineStr">
        <is>
          <t>Bewaar alle bonnetjes en kassabonnen bij het kasboek (nummer ze gelijk aan het bonnummer) en bewaar alles 7 jaar.</t>
        </is>
      </c>
    </row>
    <row r="16" ht="15" customHeight="1">
      <c r="A16" s="26" t="inlineStr">
        <is>
          <t>•</t>
        </is>
      </c>
      <c r="B16" s="27" t="inlineStr">
        <is>
          <t>Het blad Per maand geeft de totalen voor je btw-aangifte. Lever het kasboek elk kwartaal bij ons aan.</t>
        </is>
      </c>
    </row>
    <row r="18">
      <c r="A18" s="28" t="inlineStr">
        <is>
          <t>Vragen? Bel 085 30 31 427, app ons of mail info@zorgencijfers.nl. Wij helpen je graag.</t>
        </is>
      </c>
    </row>
  </sheetData>
  <pageMargins left="0.4" right="0.4" top="0.5" bottom="0.5" header="0.5" footer="0.5"/>
  <pageSetup orientation="portrait" paperSize="9" fitToHeight="0" fitToWidth="1"/>
  <headerFooter>
    <oddHeader/>
    <oddFooter>&amp;LZorg &amp;&amp; Cijfers · &amp;A&amp;RPagina &amp;P van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2026-10-16T07:55:55Z</dcterms:created>
  <dcterms:modified xmlns:dcterms="http://purl.org/dc/terms/" xmlns:xsi="http://www.w3.org/2001/XMLSchema-instance" xsi:type="dcterms:W3CDTF">2026-10-16T07:55:56Z</dcterms:modified>
</cp:coreProperties>
</file>